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есії міської ради VIII скликання\55 сесія 20.02.2026 р\Рішення на сайт\2401\"/>
    </mc:Choice>
  </mc:AlternateContent>
  <xr:revisionPtr revIDLastSave="0" documentId="8_{1EAEFA6F-0B62-4225-A045-7174E7ACDE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ish_dod_6" sheetId="2" r:id="rId1"/>
    <sheet name="Аркуш1" sheetId="1" r:id="rId2"/>
  </sheets>
  <definedNames>
    <definedName name="_xlnm._FilterDatabase" localSheetId="0" hidden="1">rish_dod_6!$A$9:$WVW$70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rish_dod_6!$9:$9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rish_dod_6!$B$1:$O$70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O19" i="2"/>
  <c r="M19" i="2"/>
  <c r="L19" i="2"/>
  <c r="K19" i="2"/>
  <c r="J18" i="2"/>
  <c r="O17" i="2"/>
  <c r="M17" i="2"/>
  <c r="L17" i="2"/>
  <c r="K17" i="2"/>
  <c r="L15" i="2"/>
  <c r="M15" i="2"/>
  <c r="O15" i="2"/>
  <c r="K15" i="2"/>
  <c r="N16" i="2"/>
  <c r="N15" i="2" s="1"/>
  <c r="O13" i="2"/>
  <c r="M13" i="2"/>
  <c r="L13" i="2"/>
  <c r="K13" i="2"/>
  <c r="N14" i="2"/>
  <c r="N13" i="2" s="1"/>
  <c r="N10" i="2" s="1"/>
  <c r="J12" i="2"/>
  <c r="J11" i="2"/>
  <c r="O45" i="2"/>
  <c r="O24" i="2" s="1"/>
  <c r="M45" i="2"/>
  <c r="M24" i="2" s="1"/>
  <c r="L45" i="2"/>
  <c r="L24" i="2" s="1"/>
  <c r="K45" i="2"/>
  <c r="N46" i="2"/>
  <c r="J46" i="2" s="1"/>
  <c r="O21" i="2"/>
  <c r="N21" i="2"/>
  <c r="L21" i="2"/>
  <c r="K21" i="2"/>
  <c r="M22" i="2"/>
  <c r="J22" i="2" s="1"/>
  <c r="J21" i="2" s="1"/>
  <c r="J23" i="2"/>
  <c r="K25" i="2"/>
  <c r="J25" i="2" s="1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K26" i="2"/>
  <c r="J26" i="2" s="1"/>
  <c r="O10" i="2" l="1"/>
  <c r="K10" i="2"/>
  <c r="L10" i="2"/>
  <c r="J10" i="2" s="1"/>
  <c r="J17" i="2"/>
  <c r="M10" i="2"/>
  <c r="J19" i="2"/>
  <c r="K24" i="2"/>
  <c r="K69" i="2" s="1"/>
  <c r="L69" i="2"/>
  <c r="J16" i="2"/>
  <c r="O69" i="2"/>
  <c r="N45" i="2"/>
  <c r="J14" i="2"/>
  <c r="M21" i="2"/>
  <c r="J15" i="2"/>
  <c r="J13" i="2"/>
  <c r="M69" i="2" l="1"/>
  <c r="J45" i="2"/>
  <c r="N24" i="2"/>
  <c r="N69" i="2" l="1"/>
  <c r="J69" i="2" s="1"/>
  <c r="J24" i="2"/>
</calcChain>
</file>

<file path=xl/sharedStrings.xml><?xml version="1.0" encoding="utf-8"?>
<sst xmlns="http://schemas.openxmlformats.org/spreadsheetml/2006/main" count="445" uniqueCount="128">
  <si>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</si>
  <si>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</si>
  <si>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</si>
  <si>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</si>
  <si>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</si>
  <si>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</si>
  <si>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</si>
  <si>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</si>
  <si>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</si>
  <si>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</si>
  <si>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</si>
  <si>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</si>
  <si>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</si>
  <si>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</si>
  <si>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</si>
  <si>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</si>
  <si>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</si>
  <si>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0458200000</t>
  </si>
  <si>
    <t>(грн)</t>
  </si>
  <si>
    <t>1</t>
  </si>
  <si>
    <t>X</t>
  </si>
  <si>
    <t>Управлiння освiти Самарівської мiської ради</t>
  </si>
  <si>
    <t>1.1</t>
  </si>
  <si>
    <t>Капітальний ремонт підвального приміщення КЗ ЗДО №6 "Калинка" за адресою: місто Самар, вул. Олександра Мітягіна, 21а.</t>
  </si>
  <si>
    <t>061025-4D499561</t>
  </si>
  <si>
    <t>2025-2026</t>
  </si>
  <si>
    <t>1.2</t>
  </si>
  <si>
    <t>Капітальний ремонт підвального приміщення КЗ ЗДО №10 "Дюймовочка" за адресою: місто Самар, вул. Паланкова, 39</t>
  </si>
  <si>
    <t>061025-566BEE63</t>
  </si>
  <si>
    <t>2</t>
  </si>
  <si>
    <t>Управлiння житлово-комунального господарства та капiтального будiвництва Самарівської мiської ради</t>
  </si>
  <si>
    <t>2.1</t>
  </si>
  <si>
    <t>Капітальний ремонт з благоустрою та очищення русла р. Самара в районі о. Молодіжний м. Самар</t>
  </si>
  <si>
    <t>300925-579E0C63</t>
  </si>
  <si>
    <t>3</t>
  </si>
  <si>
    <t>3.1</t>
  </si>
  <si>
    <t>Нове будівництво водопровідної мережі по вул. Ігоря Малютіна від вул. Кулебівської до вул. Польової в м. Самар Дніпропетровської області</t>
  </si>
  <si>
    <t>161025-084B39CE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</si>
  <si>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</si>
  <si>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</si>
  <si>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</si>
  <si>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Нове будівництво водопровідної мережі по вул. Чумацькій в районі житлових будинків 22 - 42 в м. Самар Дніпропетровської області</t>
  </si>
  <si>
    <t>161025-374450B6</t>
  </si>
  <si>
    <t>3.3</t>
  </si>
  <si>
    <t>Капітальний ремонт шляхопроводу над залізничною колією по вулиці Гетьманській у м. Новомосковськ, Дніпропетровської області</t>
  </si>
  <si>
    <t>161025-B716B0D4</t>
  </si>
  <si>
    <t>2024-2027</t>
  </si>
  <si>
    <t>3.4</t>
  </si>
  <si>
    <t>Нове будівництво водопровідної мережі по вул. Геннадія Шаповалова від вул. Гідності до вул. В’ячеслава Чорновола в м. Самар Дніпропетровської області</t>
  </si>
  <si>
    <t>221025-10413E98</t>
  </si>
  <si>
    <t>3.5</t>
  </si>
  <si>
    <t>Нове будівництво водопровідної мережі по вул. Польовій від вул. Ігоря Малютіна до вул. Одеської в м. Самар Дніпропетровської області</t>
  </si>
  <si>
    <t>221025-1788E152</t>
  </si>
  <si>
    <t>3.6</t>
  </si>
  <si>
    <t>Нове будівництво водопровідної мережі по вул. Севастопольській від вул. Ігоря Малютіна до пров. Академіка Жлуктенка в м. Самар Дніпропетровської області</t>
  </si>
  <si>
    <t>221025-44213CB2</t>
  </si>
  <si>
    <t>3.7</t>
  </si>
  <si>
    <t>«Капітальний ремонт вуличного освітлення по вул. Гідності м. Самар, Дніпропетровської області»</t>
  </si>
  <si>
    <t>221025-86C8D84D</t>
  </si>
  <si>
    <t>3.8</t>
  </si>
  <si>
    <t>3.9</t>
  </si>
  <si>
    <t>Нове будівництво водопровідної мережі по вул. Севастопольській від вул. Одеської до вул. Ігоря Малютіна в м. Самар Дніпропетровської області</t>
  </si>
  <si>
    <t>221025-F2F09E77</t>
  </si>
  <si>
    <t>3.10</t>
  </si>
  <si>
    <t>«Капітальний ремонт дорожнього покриття автодороги по вул. Кошова в м. Самар, Дніпропетровської області»</t>
  </si>
  <si>
    <t>231025-0E88670C</t>
  </si>
  <si>
    <t>3.11</t>
  </si>
  <si>
    <t xml:space="preserve"> «Капітальний ремонт дорожнього покриття автодороги по вул. Північна (від буд.1 до вул.Білої Зінаїди) в м. Самар, Дніпропетровської області»</t>
  </si>
  <si>
    <t>231025-149D9116</t>
  </si>
  <si>
    <t>3.12</t>
  </si>
  <si>
    <t xml:space="preserve"> «Капітальний ремонт дорожнього покриття автодороги по вул. Північна (від вул.Спаська до буд.1) в м. Самар, Дніпропетровської області»</t>
  </si>
  <si>
    <t>231025-9E4A5595</t>
  </si>
  <si>
    <t>3.13</t>
  </si>
  <si>
    <t>3.14</t>
  </si>
  <si>
    <t>Нове будівництво водопровідної мережі по вул. Чумацькій в районі житлових будинків 3 – 17 та по пров. Чумацькому в районі житлових будинків 21 – 31 в м. Самар Дніпропетровської області</t>
  </si>
  <si>
    <t>231025-F2E59F58</t>
  </si>
  <si>
    <t>3.15</t>
  </si>
  <si>
    <t>Нове будівництво водопровідної мережі по вул. Чумацькій в районі житлових будинків 2 - 22 в м. Самар Дніпропетровської області</t>
  </si>
  <si>
    <t>231025-FF5832A4</t>
  </si>
  <si>
    <t>3.16</t>
  </si>
  <si>
    <t>Нове будівництво водопровідної мережі від вул. Гідності до вул. Польової вздовж торгівельної бази «Супер Європа», по вул. Садовій між провулками Залізничними, по вул. Басейній в районі житлових будинків 29 – 31 та 38 - 44 в м. Самар Дніпропетровської області</t>
  </si>
  <si>
    <t>241025-43E2ACBF</t>
  </si>
  <si>
    <t>3.17</t>
  </si>
  <si>
    <t>Нове будівництво водопровідної мережі по вул. Дніпровській в м. Самар Дніпропетровської області</t>
  </si>
  <si>
    <t>241025-464A08C5</t>
  </si>
  <si>
    <t>3.18</t>
  </si>
  <si>
    <t>Нове будівництво водопровідної мережі по вул. Вербовій та по вул. В’ячеслава Чорновола в районі житлових будинків 79 – 83 в м. Самар Дніпропетровської області</t>
  </si>
  <si>
    <t>241025-4676C618</t>
  </si>
  <si>
    <t>3.19</t>
  </si>
  <si>
    <t>Нове будівництво водопровідної мережі по вул. Одеській від вул. Польової до провул. Київського в м. Самар Дніпропетровської області</t>
  </si>
  <si>
    <t>241025-4E57B664</t>
  </si>
  <si>
    <t>3.20</t>
  </si>
  <si>
    <t>Нове будівництво водопровідної мережі по вул. Вишневій, по вул. Територіальної Оборони від вул. Київської до вул. Крайньої в м. Самар Дніпропетровської області</t>
  </si>
  <si>
    <t>241025-6E94F1F0</t>
  </si>
  <si>
    <t>3.21</t>
  </si>
  <si>
    <t>Нове будівництво водопровідної мережі по вул. Спаській від вул. Гідності до вул. Чумацької в м. Самар Дніпропетровської області</t>
  </si>
  <si>
    <t>241025-935E7CEF</t>
  </si>
  <si>
    <t>3.22</t>
  </si>
  <si>
    <t>Нове будівництво водопровідної мережі по вул. В’ячеслава Чорновола в районі житлових будинків 2 – 10 та 13 – 31, по вул. Вокзальній від вул. Привокзальної до вул. В’ячеслава Чорновола, по вул. Павлоградській в районі житлових будинків 45 - 47 в м. Самар Дніпропетровської області</t>
  </si>
  <si>
    <t>241025-97A47CBB</t>
  </si>
  <si>
    <t>Нове будівництво водопровідної мережі по вул. Харківській, по вул. Центральній в районі житлових будинків 18 – 20, 23 – 43, 81, по вул. Маріупольській в районі житлових будинків 34 - 38 в м. Самар Дніпропетровської області</t>
  </si>
  <si>
    <t>241025-E8C826E3</t>
  </si>
  <si>
    <t>УСЬОГО</t>
  </si>
  <si>
    <t>Додаток 5</t>
  </si>
  <si>
    <t>Обсяги
 публічних інвестицій Самарівської міської територіальної громади у розрізі публічних інвестиційних проєктів та програм публічних інвестицій 
у 2026 році</t>
  </si>
  <si>
    <t>Капітальний ремонт підвального приміщення в КЗ ЗДО №2 "Перлинка" за адресою:місто Самар, вул.Велика Ковалівка,14</t>
  </si>
  <si>
    <t>061025-55E04715</t>
  </si>
  <si>
    <t>1.3</t>
  </si>
  <si>
    <t>Довкілля</t>
  </si>
  <si>
    <t>Освіта і наука</t>
  </si>
  <si>
    <t>Муніципальна інфраструктура та послуги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</si>
  <si>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</si>
  <si>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</si>
  <si>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</si>
  <si>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1217480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</si>
  <si>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</si>
  <si>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031225-50088B44</t>
  </si>
  <si>
    <t>Реконструкція водопровідної мережі по вул. Партизанській від вул. Бориса Джонсона до вул. Підлісної в м. Самар Дніпропетровської області</t>
  </si>
  <si>
    <t>Сергій РЄЗНІК</t>
  </si>
  <si>
    <t>1.4</t>
  </si>
  <si>
    <t>1.5</t>
  </si>
  <si>
    <t>Капітальний ремонт підвального приміщення КЗ «ЗДО ( ясла-садок ) комбінованого типу № 13 «Барвінок» Самарівської міської ради заадресою : місто Самар,вул.Зінаїди Білої,4</t>
  </si>
  <si>
    <t>до рішення міської ради</t>
  </si>
  <si>
    <t>Капiтальний ремонт пiдвального примiщення в КЗ «ЗДО ( ясла - садок ) комбiнованого типу №14 «Струмочок» Самарiвської мiської ради за адресою: мiсто Самар, вул. Шевченка,23а</t>
  </si>
  <si>
    <t>100226-CE014DDE</t>
  </si>
  <si>
    <t>100226-2C250011</t>
  </si>
  <si>
    <t>Міський голова</t>
  </si>
  <si>
    <t>від 20.02.2026 р. № 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</si>
</sst>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79">
    <xf numFmtId="0" fontId="0" fillId="0" borderId="0" xfId="0"/>
    <xf numFmtId="4" fontId="6" fillId="0" borderId="3" xfId="2" applyNumberFormat="1" applyFont="1" applyBorder="1" applyAlignment="1">
      <alignment horizontal="center" vertical="center" textRotation="90" wrapText="1"/>
    </xf>
    <xf numFmtId="49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0" fontId="5" fillId="0" borderId="0" xfId="1" applyFont="1"/>
    <xf numFmtId="0" fontId="5" fillId="0" borderId="0" xfId="2" applyFont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right" vertical="center"/>
    </xf>
    <xf numFmtId="4" fontId="5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horizontal="right" vertical="center" wrapText="1"/>
    </xf>
    <xf numFmtId="4" fontId="5" fillId="0" borderId="0" xfId="2" applyNumberFormat="1" applyFont="1" applyAlignment="1">
      <alignment horizontal="right" vertical="center" wrapText="1"/>
    </xf>
    <xf numFmtId="0" fontId="5" fillId="0" borderId="3" xfId="1" applyFont="1" applyBorder="1"/>
    <xf numFmtId="0" fontId="8" fillId="0" borderId="0" xfId="0" applyFont="1"/>
    <xf numFmtId="4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/>
    <xf numFmtId="0" fontId="6" fillId="0" borderId="0" xfId="1" applyFont="1"/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/>
    </xf>
    <xf numFmtId="4" fontId="11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4" fontId="11" fillId="0" borderId="3" xfId="1" applyNumberFormat="1" applyFont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7" fillId="0" borderId="0" xfId="1" applyFont="1"/>
    <xf numFmtId="0" fontId="14" fillId="0" borderId="3" xfId="1" applyFont="1" applyBorder="1" applyAlignment="1">
      <alignment horizontal="center" vertical="center" wrapText="1"/>
    </xf>
    <xf numFmtId="4" fontId="14" fillId="0" borderId="3" xfId="1" applyNumberFormat="1" applyFont="1" applyBorder="1" applyAlignment="1">
      <alignment horizontal="center" vertical="center"/>
    </xf>
    <xf numFmtId="4" fontId="14" fillId="0" borderId="3" xfId="1" applyNumberFormat="1" applyFont="1" applyBorder="1" applyAlignment="1">
      <alignment horizontal="right" vertical="center"/>
    </xf>
    <xf numFmtId="0" fontId="7" fillId="0" borderId="3" xfId="1" applyFont="1" applyBorder="1"/>
    <xf numFmtId="0" fontId="16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4" fontId="16" fillId="2" borderId="3" xfId="1" applyNumberFormat="1" applyFont="1" applyFill="1" applyBorder="1" applyAlignment="1">
      <alignment horizontal="center" vertical="center"/>
    </xf>
    <xf numFmtId="4" fontId="16" fillId="2" borderId="3" xfId="1" applyNumberFormat="1" applyFont="1" applyFill="1" applyBorder="1" applyAlignment="1">
      <alignment horizontal="right" vertical="center"/>
    </xf>
    <xf numFmtId="0" fontId="2" fillId="0" borderId="3" xfId="1" applyBorder="1" applyAlignment="1">
      <alignment horizontal="center" vertical="center" wrapText="1"/>
    </xf>
    <xf numFmtId="4" fontId="2" fillId="0" borderId="3" xfId="1" applyNumberFormat="1" applyBorder="1" applyAlignment="1">
      <alignment horizontal="center" vertical="center"/>
    </xf>
    <xf numFmtId="4" fontId="2" fillId="0" borderId="3" xfId="1" applyNumberFormat="1" applyBorder="1" applyAlignment="1">
      <alignment horizontal="right" vertical="center"/>
    </xf>
    <xf numFmtId="49" fontId="11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quotePrefix="1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8" fillId="0" borderId="0" xfId="0" applyFont="1"/>
    <xf numFmtId="49" fontId="19" fillId="0" borderId="0" xfId="0" applyNumberFormat="1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justify"/>
    </xf>
    <xf numFmtId="0" fontId="20" fillId="0" borderId="0" xfId="0" applyFont="1"/>
    <xf numFmtId="0" fontId="16" fillId="0" borderId="3" xfId="1" applyFont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4" fontId="16" fillId="0" borderId="3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0" xfId="0" quotePrefix="1" applyNumberFormat="1" applyFont="1" applyAlignment="1">
      <alignment vertical="center" wrapText="1"/>
    </xf>
    <xf numFmtId="0" fontId="22" fillId="0" borderId="0" xfId="0" applyFont="1"/>
    <xf numFmtId="4" fontId="21" fillId="0" borderId="0" xfId="0" applyNumberFormat="1" applyFont="1" applyAlignment="1">
      <alignment vertical="center" wrapText="1"/>
    </xf>
    <xf numFmtId="49" fontId="11" fillId="0" borderId="3" xfId="1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16" fillId="2" borderId="3" xfId="1" applyNumberFormat="1" applyFont="1" applyFill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21" fillId="0" borderId="0" xfId="0" quotePrefix="1" applyNumberFormat="1" applyFont="1" applyAlignment="1">
      <alignment horizontal="center" vertical="center" wrapText="1"/>
    </xf>
    <xf numFmtId="49" fontId="17" fillId="0" borderId="0" xfId="0" quotePrefix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4" fontId="21" fillId="0" borderId="0" xfId="0" applyNumberFormat="1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textRotation="90" wrapText="1"/>
    </xf>
    <xf numFmtId="49" fontId="6" fillId="0" borderId="3" xfId="2" applyNumberFormat="1" applyFont="1" applyBorder="1" applyAlignment="1">
      <alignment horizontal="center" vertical="center" textRotation="90" wrapText="1"/>
    </xf>
    <xf numFmtId="4" fontId="6" fillId="0" borderId="3" xfId="2" applyNumberFormat="1" applyFont="1" applyBorder="1" applyAlignment="1">
      <alignment horizontal="center" vertical="center" textRotation="90" wrapText="1"/>
    </xf>
    <xf numFmtId="4" fontId="6" fillId="0" borderId="3" xfId="2" applyNumberFormat="1" applyFont="1" applyBorder="1" applyAlignment="1">
      <alignment horizontal="center" vertical="center" wrapText="1"/>
    </xf>
  </cellXfs>
  <cellStyles count="5">
    <cellStyle name="Звичайний 2" xfId="1" xr:uid="{00000000-0005-0000-0000-000000000000}"/>
    <cellStyle name="Звичайний 2 2" xfId="3" xr:uid="{00000000-0005-0000-0000-000001000000}"/>
    <cellStyle name="Звичайний 3" xfId="4" xr:uid="{00000000-0005-0000-0000-000002000000}"/>
    <cellStyle name="Обычный" xfId="0" builtinId="0"/>
    <cellStyle name="Обычный_додаток 6 2026" xfId="2" xr:uid="{00000000-0005-0000-0000-000004000000}"/>
  </cellStyles>
  <dxfs count="2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view="pageBreakPreview" topLeftCell="B1" zoomScale="80" zoomScaleNormal="100" zoomScaleSheetLayoutView="80" workbookViewId="0">
      <selection activeCell="B4" sqref="B4:O4"/>
    </sheetView>
  </sheetViews>
  <sheetFormatPr defaultRowHeight="15.75" x14ac:dyDescent="0.25"/>
  <cols>
    <col min="1" max="1" width="0" style="5" hidden="1" customWidth="1"/>
    <col min="2" max="2" width="5" style="67" customWidth="1"/>
    <col min="3" max="3" width="43.85546875" style="16" customWidth="1"/>
    <col min="4" max="4" width="14.140625" style="16" customWidth="1"/>
    <col min="5" max="5" width="9.140625" style="16"/>
    <col min="6" max="6" width="48.140625" style="28" customWidth="1"/>
    <col min="7" max="7" width="43" style="28" customWidth="1"/>
    <col min="8" max="8" width="11.7109375" style="16" customWidth="1"/>
    <col min="9" max="9" width="17" style="15" customWidth="1"/>
    <col min="10" max="10" width="18.140625" style="15" customWidth="1"/>
    <col min="11" max="11" width="16.7109375" style="15" customWidth="1"/>
    <col min="12" max="12" width="10.28515625" style="15" customWidth="1"/>
    <col min="13" max="13" width="17.140625" style="15" customWidth="1"/>
    <col min="14" max="14" width="16.85546875" style="15" customWidth="1"/>
    <col min="15" max="15" width="10.42578125" style="15" customWidth="1"/>
    <col min="16" max="17" width="9.140625" style="5"/>
    <col min="18" max="18" width="15.42578125" style="5" customWidth="1"/>
    <col min="19" max="257" width="9.140625" style="5"/>
    <col min="258" max="258" width="5" style="5" customWidth="1"/>
    <col min="259" max="259" width="17.28515625" style="5" customWidth="1"/>
    <col min="260" max="261" width="9.140625" style="5"/>
    <col min="262" max="263" width="17.28515625" style="5" customWidth="1"/>
    <col min="264" max="264" width="11.7109375" style="5" customWidth="1"/>
    <col min="265" max="271" width="12.28515625" style="5" customWidth="1"/>
    <col min="272" max="513" width="9.140625" style="5"/>
    <col min="514" max="514" width="5" style="5" customWidth="1"/>
    <col min="515" max="515" width="17.28515625" style="5" customWidth="1"/>
    <col min="516" max="517" width="9.140625" style="5"/>
    <col min="518" max="519" width="17.28515625" style="5" customWidth="1"/>
    <col min="520" max="520" width="11.7109375" style="5" customWidth="1"/>
    <col min="521" max="527" width="12.28515625" style="5" customWidth="1"/>
    <col min="528" max="769" width="9.140625" style="5"/>
    <col min="770" max="770" width="5" style="5" customWidth="1"/>
    <col min="771" max="771" width="17.28515625" style="5" customWidth="1"/>
    <col min="772" max="773" width="9.140625" style="5"/>
    <col min="774" max="775" width="17.28515625" style="5" customWidth="1"/>
    <col min="776" max="776" width="11.7109375" style="5" customWidth="1"/>
    <col min="777" max="783" width="12.28515625" style="5" customWidth="1"/>
    <col min="784" max="1025" width="9.140625" style="5"/>
    <col min="1026" max="1026" width="5" style="5" customWidth="1"/>
    <col min="1027" max="1027" width="17.28515625" style="5" customWidth="1"/>
    <col min="1028" max="1029" width="9.140625" style="5"/>
    <col min="1030" max="1031" width="17.28515625" style="5" customWidth="1"/>
    <col min="1032" max="1032" width="11.7109375" style="5" customWidth="1"/>
    <col min="1033" max="1039" width="12.28515625" style="5" customWidth="1"/>
    <col min="1040" max="1281" width="9.140625" style="5"/>
    <col min="1282" max="1282" width="5" style="5" customWidth="1"/>
    <col min="1283" max="1283" width="17.28515625" style="5" customWidth="1"/>
    <col min="1284" max="1285" width="9.140625" style="5"/>
    <col min="1286" max="1287" width="17.28515625" style="5" customWidth="1"/>
    <col min="1288" max="1288" width="11.7109375" style="5" customWidth="1"/>
    <col min="1289" max="1295" width="12.28515625" style="5" customWidth="1"/>
    <col min="1296" max="1537" width="9.140625" style="5"/>
    <col min="1538" max="1538" width="5" style="5" customWidth="1"/>
    <col min="1539" max="1539" width="17.28515625" style="5" customWidth="1"/>
    <col min="1540" max="1541" width="9.140625" style="5"/>
    <col min="1542" max="1543" width="17.28515625" style="5" customWidth="1"/>
    <col min="1544" max="1544" width="11.7109375" style="5" customWidth="1"/>
    <col min="1545" max="1551" width="12.28515625" style="5" customWidth="1"/>
    <col min="1552" max="1793" width="9.140625" style="5"/>
    <col min="1794" max="1794" width="5" style="5" customWidth="1"/>
    <col min="1795" max="1795" width="17.28515625" style="5" customWidth="1"/>
    <col min="1796" max="1797" width="9.140625" style="5"/>
    <col min="1798" max="1799" width="17.28515625" style="5" customWidth="1"/>
    <col min="1800" max="1800" width="11.7109375" style="5" customWidth="1"/>
    <col min="1801" max="1807" width="12.28515625" style="5" customWidth="1"/>
    <col min="1808" max="2049" width="9.140625" style="5"/>
    <col min="2050" max="2050" width="5" style="5" customWidth="1"/>
    <col min="2051" max="2051" width="17.28515625" style="5" customWidth="1"/>
    <col min="2052" max="2053" width="9.140625" style="5"/>
    <col min="2054" max="2055" width="17.28515625" style="5" customWidth="1"/>
    <col min="2056" max="2056" width="11.7109375" style="5" customWidth="1"/>
    <col min="2057" max="2063" width="12.28515625" style="5" customWidth="1"/>
    <col min="2064" max="2305" width="9.140625" style="5"/>
    <col min="2306" max="2306" width="5" style="5" customWidth="1"/>
    <col min="2307" max="2307" width="17.28515625" style="5" customWidth="1"/>
    <col min="2308" max="2309" width="9.140625" style="5"/>
    <col min="2310" max="2311" width="17.28515625" style="5" customWidth="1"/>
    <col min="2312" max="2312" width="11.7109375" style="5" customWidth="1"/>
    <col min="2313" max="2319" width="12.28515625" style="5" customWidth="1"/>
    <col min="2320" max="2561" width="9.140625" style="5"/>
    <col min="2562" max="2562" width="5" style="5" customWidth="1"/>
    <col min="2563" max="2563" width="17.28515625" style="5" customWidth="1"/>
    <col min="2564" max="2565" width="9.140625" style="5"/>
    <col min="2566" max="2567" width="17.28515625" style="5" customWidth="1"/>
    <col min="2568" max="2568" width="11.7109375" style="5" customWidth="1"/>
    <col min="2569" max="2575" width="12.28515625" style="5" customWidth="1"/>
    <col min="2576" max="2817" width="9.140625" style="5"/>
    <col min="2818" max="2818" width="5" style="5" customWidth="1"/>
    <col min="2819" max="2819" width="17.28515625" style="5" customWidth="1"/>
    <col min="2820" max="2821" width="9.140625" style="5"/>
    <col min="2822" max="2823" width="17.28515625" style="5" customWidth="1"/>
    <col min="2824" max="2824" width="11.7109375" style="5" customWidth="1"/>
    <col min="2825" max="2831" width="12.28515625" style="5" customWidth="1"/>
    <col min="2832" max="3073" width="9.140625" style="5"/>
    <col min="3074" max="3074" width="5" style="5" customWidth="1"/>
    <col min="3075" max="3075" width="17.28515625" style="5" customWidth="1"/>
    <col min="3076" max="3077" width="9.140625" style="5"/>
    <col min="3078" max="3079" width="17.28515625" style="5" customWidth="1"/>
    <col min="3080" max="3080" width="11.7109375" style="5" customWidth="1"/>
    <col min="3081" max="3087" width="12.28515625" style="5" customWidth="1"/>
    <col min="3088" max="3329" width="9.140625" style="5"/>
    <col min="3330" max="3330" width="5" style="5" customWidth="1"/>
    <col min="3331" max="3331" width="17.28515625" style="5" customWidth="1"/>
    <col min="3332" max="3333" width="9.140625" style="5"/>
    <col min="3334" max="3335" width="17.28515625" style="5" customWidth="1"/>
    <col min="3336" max="3336" width="11.7109375" style="5" customWidth="1"/>
    <col min="3337" max="3343" width="12.28515625" style="5" customWidth="1"/>
    <col min="3344" max="3585" width="9.140625" style="5"/>
    <col min="3586" max="3586" width="5" style="5" customWidth="1"/>
    <col min="3587" max="3587" width="17.28515625" style="5" customWidth="1"/>
    <col min="3588" max="3589" width="9.140625" style="5"/>
    <col min="3590" max="3591" width="17.28515625" style="5" customWidth="1"/>
    <col min="3592" max="3592" width="11.7109375" style="5" customWidth="1"/>
    <col min="3593" max="3599" width="12.28515625" style="5" customWidth="1"/>
    <col min="3600" max="3841" width="9.140625" style="5"/>
    <col min="3842" max="3842" width="5" style="5" customWidth="1"/>
    <col min="3843" max="3843" width="17.28515625" style="5" customWidth="1"/>
    <col min="3844" max="3845" width="9.140625" style="5"/>
    <col min="3846" max="3847" width="17.28515625" style="5" customWidth="1"/>
    <col min="3848" max="3848" width="11.7109375" style="5" customWidth="1"/>
    <col min="3849" max="3855" width="12.28515625" style="5" customWidth="1"/>
    <col min="3856" max="4097" width="9.140625" style="5"/>
    <col min="4098" max="4098" width="5" style="5" customWidth="1"/>
    <col min="4099" max="4099" width="17.28515625" style="5" customWidth="1"/>
    <col min="4100" max="4101" width="9.140625" style="5"/>
    <col min="4102" max="4103" width="17.28515625" style="5" customWidth="1"/>
    <col min="4104" max="4104" width="11.7109375" style="5" customWidth="1"/>
    <col min="4105" max="4111" width="12.28515625" style="5" customWidth="1"/>
    <col min="4112" max="4353" width="9.140625" style="5"/>
    <col min="4354" max="4354" width="5" style="5" customWidth="1"/>
    <col min="4355" max="4355" width="17.28515625" style="5" customWidth="1"/>
    <col min="4356" max="4357" width="9.140625" style="5"/>
    <col min="4358" max="4359" width="17.28515625" style="5" customWidth="1"/>
    <col min="4360" max="4360" width="11.7109375" style="5" customWidth="1"/>
    <col min="4361" max="4367" width="12.28515625" style="5" customWidth="1"/>
    <col min="4368" max="4609" width="9.140625" style="5"/>
    <col min="4610" max="4610" width="5" style="5" customWidth="1"/>
    <col min="4611" max="4611" width="17.28515625" style="5" customWidth="1"/>
    <col min="4612" max="4613" width="9.140625" style="5"/>
    <col min="4614" max="4615" width="17.28515625" style="5" customWidth="1"/>
    <col min="4616" max="4616" width="11.7109375" style="5" customWidth="1"/>
    <col min="4617" max="4623" width="12.28515625" style="5" customWidth="1"/>
    <col min="4624" max="4865" width="9.140625" style="5"/>
    <col min="4866" max="4866" width="5" style="5" customWidth="1"/>
    <col min="4867" max="4867" width="17.28515625" style="5" customWidth="1"/>
    <col min="4868" max="4869" width="9.140625" style="5"/>
    <col min="4870" max="4871" width="17.28515625" style="5" customWidth="1"/>
    <col min="4872" max="4872" width="11.7109375" style="5" customWidth="1"/>
    <col min="4873" max="4879" width="12.28515625" style="5" customWidth="1"/>
    <col min="4880" max="5121" width="9.140625" style="5"/>
    <col min="5122" max="5122" width="5" style="5" customWidth="1"/>
    <col min="5123" max="5123" width="17.28515625" style="5" customWidth="1"/>
    <col min="5124" max="5125" width="9.140625" style="5"/>
    <col min="5126" max="5127" width="17.28515625" style="5" customWidth="1"/>
    <col min="5128" max="5128" width="11.7109375" style="5" customWidth="1"/>
    <col min="5129" max="5135" width="12.28515625" style="5" customWidth="1"/>
    <col min="5136" max="5377" width="9.140625" style="5"/>
    <col min="5378" max="5378" width="5" style="5" customWidth="1"/>
    <col min="5379" max="5379" width="17.28515625" style="5" customWidth="1"/>
    <col min="5380" max="5381" width="9.140625" style="5"/>
    <col min="5382" max="5383" width="17.28515625" style="5" customWidth="1"/>
    <col min="5384" max="5384" width="11.7109375" style="5" customWidth="1"/>
    <col min="5385" max="5391" width="12.28515625" style="5" customWidth="1"/>
    <col min="5392" max="5633" width="9.140625" style="5"/>
    <col min="5634" max="5634" width="5" style="5" customWidth="1"/>
    <col min="5635" max="5635" width="17.28515625" style="5" customWidth="1"/>
    <col min="5636" max="5637" width="9.140625" style="5"/>
    <col min="5638" max="5639" width="17.28515625" style="5" customWidth="1"/>
    <col min="5640" max="5640" width="11.7109375" style="5" customWidth="1"/>
    <col min="5641" max="5647" width="12.28515625" style="5" customWidth="1"/>
    <col min="5648" max="5889" width="9.140625" style="5"/>
    <col min="5890" max="5890" width="5" style="5" customWidth="1"/>
    <col min="5891" max="5891" width="17.28515625" style="5" customWidth="1"/>
    <col min="5892" max="5893" width="9.140625" style="5"/>
    <col min="5894" max="5895" width="17.28515625" style="5" customWidth="1"/>
    <col min="5896" max="5896" width="11.7109375" style="5" customWidth="1"/>
    <col min="5897" max="5903" width="12.28515625" style="5" customWidth="1"/>
    <col min="5904" max="6145" width="9.140625" style="5"/>
    <col min="6146" max="6146" width="5" style="5" customWidth="1"/>
    <col min="6147" max="6147" width="17.28515625" style="5" customWidth="1"/>
    <col min="6148" max="6149" width="9.140625" style="5"/>
    <col min="6150" max="6151" width="17.28515625" style="5" customWidth="1"/>
    <col min="6152" max="6152" width="11.7109375" style="5" customWidth="1"/>
    <col min="6153" max="6159" width="12.28515625" style="5" customWidth="1"/>
    <col min="6160" max="6401" width="9.140625" style="5"/>
    <col min="6402" max="6402" width="5" style="5" customWidth="1"/>
    <col min="6403" max="6403" width="17.28515625" style="5" customWidth="1"/>
    <col min="6404" max="6405" width="9.140625" style="5"/>
    <col min="6406" max="6407" width="17.28515625" style="5" customWidth="1"/>
    <col min="6408" max="6408" width="11.7109375" style="5" customWidth="1"/>
    <col min="6409" max="6415" width="12.28515625" style="5" customWidth="1"/>
    <col min="6416" max="6657" width="9.140625" style="5"/>
    <col min="6658" max="6658" width="5" style="5" customWidth="1"/>
    <col min="6659" max="6659" width="17.28515625" style="5" customWidth="1"/>
    <col min="6660" max="6661" width="9.140625" style="5"/>
    <col min="6662" max="6663" width="17.28515625" style="5" customWidth="1"/>
    <col min="6664" max="6664" width="11.7109375" style="5" customWidth="1"/>
    <col min="6665" max="6671" width="12.28515625" style="5" customWidth="1"/>
    <col min="6672" max="6913" width="9.140625" style="5"/>
    <col min="6914" max="6914" width="5" style="5" customWidth="1"/>
    <col min="6915" max="6915" width="17.28515625" style="5" customWidth="1"/>
    <col min="6916" max="6917" width="9.140625" style="5"/>
    <col min="6918" max="6919" width="17.28515625" style="5" customWidth="1"/>
    <col min="6920" max="6920" width="11.7109375" style="5" customWidth="1"/>
    <col min="6921" max="6927" width="12.28515625" style="5" customWidth="1"/>
    <col min="6928" max="7169" width="9.140625" style="5"/>
    <col min="7170" max="7170" width="5" style="5" customWidth="1"/>
    <col min="7171" max="7171" width="17.28515625" style="5" customWidth="1"/>
    <col min="7172" max="7173" width="9.140625" style="5"/>
    <col min="7174" max="7175" width="17.28515625" style="5" customWidth="1"/>
    <col min="7176" max="7176" width="11.7109375" style="5" customWidth="1"/>
    <col min="7177" max="7183" width="12.28515625" style="5" customWidth="1"/>
    <col min="7184" max="7425" width="9.140625" style="5"/>
    <col min="7426" max="7426" width="5" style="5" customWidth="1"/>
    <col min="7427" max="7427" width="17.28515625" style="5" customWidth="1"/>
    <col min="7428" max="7429" width="9.140625" style="5"/>
    <col min="7430" max="7431" width="17.28515625" style="5" customWidth="1"/>
    <col min="7432" max="7432" width="11.7109375" style="5" customWidth="1"/>
    <col min="7433" max="7439" width="12.28515625" style="5" customWidth="1"/>
    <col min="7440" max="7681" width="9.140625" style="5"/>
    <col min="7682" max="7682" width="5" style="5" customWidth="1"/>
    <col min="7683" max="7683" width="17.28515625" style="5" customWidth="1"/>
    <col min="7684" max="7685" width="9.140625" style="5"/>
    <col min="7686" max="7687" width="17.28515625" style="5" customWidth="1"/>
    <col min="7688" max="7688" width="11.7109375" style="5" customWidth="1"/>
    <col min="7689" max="7695" width="12.28515625" style="5" customWidth="1"/>
    <col min="7696" max="7937" width="9.140625" style="5"/>
    <col min="7938" max="7938" width="5" style="5" customWidth="1"/>
    <col min="7939" max="7939" width="17.28515625" style="5" customWidth="1"/>
    <col min="7940" max="7941" width="9.140625" style="5"/>
    <col min="7942" max="7943" width="17.28515625" style="5" customWidth="1"/>
    <col min="7944" max="7944" width="11.7109375" style="5" customWidth="1"/>
    <col min="7945" max="7951" width="12.28515625" style="5" customWidth="1"/>
    <col min="7952" max="8193" width="9.140625" style="5"/>
    <col min="8194" max="8194" width="5" style="5" customWidth="1"/>
    <col min="8195" max="8195" width="17.28515625" style="5" customWidth="1"/>
    <col min="8196" max="8197" width="9.140625" style="5"/>
    <col min="8198" max="8199" width="17.28515625" style="5" customWidth="1"/>
    <col min="8200" max="8200" width="11.7109375" style="5" customWidth="1"/>
    <col min="8201" max="8207" width="12.28515625" style="5" customWidth="1"/>
    <col min="8208" max="8449" width="9.140625" style="5"/>
    <col min="8450" max="8450" width="5" style="5" customWidth="1"/>
    <col min="8451" max="8451" width="17.28515625" style="5" customWidth="1"/>
    <col min="8452" max="8453" width="9.140625" style="5"/>
    <col min="8454" max="8455" width="17.28515625" style="5" customWidth="1"/>
    <col min="8456" max="8456" width="11.7109375" style="5" customWidth="1"/>
    <col min="8457" max="8463" width="12.28515625" style="5" customWidth="1"/>
    <col min="8464" max="8705" width="9.140625" style="5"/>
    <col min="8706" max="8706" width="5" style="5" customWidth="1"/>
    <col min="8707" max="8707" width="17.28515625" style="5" customWidth="1"/>
    <col min="8708" max="8709" width="9.140625" style="5"/>
    <col min="8710" max="8711" width="17.28515625" style="5" customWidth="1"/>
    <col min="8712" max="8712" width="11.7109375" style="5" customWidth="1"/>
    <col min="8713" max="8719" width="12.28515625" style="5" customWidth="1"/>
    <col min="8720" max="8961" width="9.140625" style="5"/>
    <col min="8962" max="8962" width="5" style="5" customWidth="1"/>
    <col min="8963" max="8963" width="17.28515625" style="5" customWidth="1"/>
    <col min="8964" max="8965" width="9.140625" style="5"/>
    <col min="8966" max="8967" width="17.28515625" style="5" customWidth="1"/>
    <col min="8968" max="8968" width="11.7109375" style="5" customWidth="1"/>
    <col min="8969" max="8975" width="12.28515625" style="5" customWidth="1"/>
    <col min="8976" max="9217" width="9.140625" style="5"/>
    <col min="9218" max="9218" width="5" style="5" customWidth="1"/>
    <col min="9219" max="9219" width="17.28515625" style="5" customWidth="1"/>
    <col min="9220" max="9221" width="9.140625" style="5"/>
    <col min="9222" max="9223" width="17.28515625" style="5" customWidth="1"/>
    <col min="9224" max="9224" width="11.7109375" style="5" customWidth="1"/>
    <col min="9225" max="9231" width="12.28515625" style="5" customWidth="1"/>
    <col min="9232" max="9473" width="9.140625" style="5"/>
    <col min="9474" max="9474" width="5" style="5" customWidth="1"/>
    <col min="9475" max="9475" width="17.28515625" style="5" customWidth="1"/>
    <col min="9476" max="9477" width="9.140625" style="5"/>
    <col min="9478" max="9479" width="17.28515625" style="5" customWidth="1"/>
    <col min="9480" max="9480" width="11.7109375" style="5" customWidth="1"/>
    <col min="9481" max="9487" width="12.28515625" style="5" customWidth="1"/>
    <col min="9488" max="9729" width="9.140625" style="5"/>
    <col min="9730" max="9730" width="5" style="5" customWidth="1"/>
    <col min="9731" max="9731" width="17.28515625" style="5" customWidth="1"/>
    <col min="9732" max="9733" width="9.140625" style="5"/>
    <col min="9734" max="9735" width="17.28515625" style="5" customWidth="1"/>
    <col min="9736" max="9736" width="11.7109375" style="5" customWidth="1"/>
    <col min="9737" max="9743" width="12.28515625" style="5" customWidth="1"/>
    <col min="9744" max="9985" width="9.140625" style="5"/>
    <col min="9986" max="9986" width="5" style="5" customWidth="1"/>
    <col min="9987" max="9987" width="17.28515625" style="5" customWidth="1"/>
    <col min="9988" max="9989" width="9.140625" style="5"/>
    <col min="9990" max="9991" width="17.28515625" style="5" customWidth="1"/>
    <col min="9992" max="9992" width="11.7109375" style="5" customWidth="1"/>
    <col min="9993" max="9999" width="12.28515625" style="5" customWidth="1"/>
    <col min="10000" max="10241" width="9.140625" style="5"/>
    <col min="10242" max="10242" width="5" style="5" customWidth="1"/>
    <col min="10243" max="10243" width="17.28515625" style="5" customWidth="1"/>
    <col min="10244" max="10245" width="9.140625" style="5"/>
    <col min="10246" max="10247" width="17.28515625" style="5" customWidth="1"/>
    <col min="10248" max="10248" width="11.7109375" style="5" customWidth="1"/>
    <col min="10249" max="10255" width="12.28515625" style="5" customWidth="1"/>
    <col min="10256" max="10497" width="9.140625" style="5"/>
    <col min="10498" max="10498" width="5" style="5" customWidth="1"/>
    <col min="10499" max="10499" width="17.28515625" style="5" customWidth="1"/>
    <col min="10500" max="10501" width="9.140625" style="5"/>
    <col min="10502" max="10503" width="17.28515625" style="5" customWidth="1"/>
    <col min="10504" max="10504" width="11.7109375" style="5" customWidth="1"/>
    <col min="10505" max="10511" width="12.28515625" style="5" customWidth="1"/>
    <col min="10512" max="10753" width="9.140625" style="5"/>
    <col min="10754" max="10754" width="5" style="5" customWidth="1"/>
    <col min="10755" max="10755" width="17.28515625" style="5" customWidth="1"/>
    <col min="10756" max="10757" width="9.140625" style="5"/>
    <col min="10758" max="10759" width="17.28515625" style="5" customWidth="1"/>
    <col min="10760" max="10760" width="11.7109375" style="5" customWidth="1"/>
    <col min="10761" max="10767" width="12.28515625" style="5" customWidth="1"/>
    <col min="10768" max="11009" width="9.140625" style="5"/>
    <col min="11010" max="11010" width="5" style="5" customWidth="1"/>
    <col min="11011" max="11011" width="17.28515625" style="5" customWidth="1"/>
    <col min="11012" max="11013" width="9.140625" style="5"/>
    <col min="11014" max="11015" width="17.28515625" style="5" customWidth="1"/>
    <col min="11016" max="11016" width="11.7109375" style="5" customWidth="1"/>
    <col min="11017" max="11023" width="12.28515625" style="5" customWidth="1"/>
    <col min="11024" max="11265" width="9.140625" style="5"/>
    <col min="11266" max="11266" width="5" style="5" customWidth="1"/>
    <col min="11267" max="11267" width="17.28515625" style="5" customWidth="1"/>
    <col min="11268" max="11269" width="9.140625" style="5"/>
    <col min="11270" max="11271" width="17.28515625" style="5" customWidth="1"/>
    <col min="11272" max="11272" width="11.7109375" style="5" customWidth="1"/>
    <col min="11273" max="11279" width="12.28515625" style="5" customWidth="1"/>
    <col min="11280" max="11521" width="9.140625" style="5"/>
    <col min="11522" max="11522" width="5" style="5" customWidth="1"/>
    <col min="11523" max="11523" width="17.28515625" style="5" customWidth="1"/>
    <col min="11524" max="11525" width="9.140625" style="5"/>
    <col min="11526" max="11527" width="17.28515625" style="5" customWidth="1"/>
    <col min="11528" max="11528" width="11.7109375" style="5" customWidth="1"/>
    <col min="11529" max="11535" width="12.28515625" style="5" customWidth="1"/>
    <col min="11536" max="11777" width="9.140625" style="5"/>
    <col min="11778" max="11778" width="5" style="5" customWidth="1"/>
    <col min="11779" max="11779" width="17.28515625" style="5" customWidth="1"/>
    <col min="11780" max="11781" width="9.140625" style="5"/>
    <col min="11782" max="11783" width="17.28515625" style="5" customWidth="1"/>
    <col min="11784" max="11784" width="11.7109375" style="5" customWidth="1"/>
    <col min="11785" max="11791" width="12.28515625" style="5" customWidth="1"/>
    <col min="11792" max="12033" width="9.140625" style="5"/>
    <col min="12034" max="12034" width="5" style="5" customWidth="1"/>
    <col min="12035" max="12035" width="17.28515625" style="5" customWidth="1"/>
    <col min="12036" max="12037" width="9.140625" style="5"/>
    <col min="12038" max="12039" width="17.28515625" style="5" customWidth="1"/>
    <col min="12040" max="12040" width="11.7109375" style="5" customWidth="1"/>
    <col min="12041" max="12047" width="12.28515625" style="5" customWidth="1"/>
    <col min="12048" max="12289" width="9.140625" style="5"/>
    <col min="12290" max="12290" width="5" style="5" customWidth="1"/>
    <col min="12291" max="12291" width="17.28515625" style="5" customWidth="1"/>
    <col min="12292" max="12293" width="9.140625" style="5"/>
    <col min="12294" max="12295" width="17.28515625" style="5" customWidth="1"/>
    <col min="12296" max="12296" width="11.7109375" style="5" customWidth="1"/>
    <col min="12297" max="12303" width="12.28515625" style="5" customWidth="1"/>
    <col min="12304" max="12545" width="9.140625" style="5"/>
    <col min="12546" max="12546" width="5" style="5" customWidth="1"/>
    <col min="12547" max="12547" width="17.28515625" style="5" customWidth="1"/>
    <col min="12548" max="12549" width="9.140625" style="5"/>
    <col min="12550" max="12551" width="17.28515625" style="5" customWidth="1"/>
    <col min="12552" max="12552" width="11.7109375" style="5" customWidth="1"/>
    <col min="12553" max="12559" width="12.28515625" style="5" customWidth="1"/>
    <col min="12560" max="12801" width="9.140625" style="5"/>
    <col min="12802" max="12802" width="5" style="5" customWidth="1"/>
    <col min="12803" max="12803" width="17.28515625" style="5" customWidth="1"/>
    <col min="12804" max="12805" width="9.140625" style="5"/>
    <col min="12806" max="12807" width="17.28515625" style="5" customWidth="1"/>
    <col min="12808" max="12808" width="11.7109375" style="5" customWidth="1"/>
    <col min="12809" max="12815" width="12.28515625" style="5" customWidth="1"/>
    <col min="12816" max="13057" width="9.140625" style="5"/>
    <col min="13058" max="13058" width="5" style="5" customWidth="1"/>
    <col min="13059" max="13059" width="17.28515625" style="5" customWidth="1"/>
    <col min="13060" max="13061" width="9.140625" style="5"/>
    <col min="13062" max="13063" width="17.28515625" style="5" customWidth="1"/>
    <col min="13064" max="13064" width="11.7109375" style="5" customWidth="1"/>
    <col min="13065" max="13071" width="12.28515625" style="5" customWidth="1"/>
    <col min="13072" max="13313" width="9.140625" style="5"/>
    <col min="13314" max="13314" width="5" style="5" customWidth="1"/>
    <col min="13315" max="13315" width="17.28515625" style="5" customWidth="1"/>
    <col min="13316" max="13317" width="9.140625" style="5"/>
    <col min="13318" max="13319" width="17.28515625" style="5" customWidth="1"/>
    <col min="13320" max="13320" width="11.7109375" style="5" customWidth="1"/>
    <col min="13321" max="13327" width="12.28515625" style="5" customWidth="1"/>
    <col min="13328" max="13569" width="9.140625" style="5"/>
    <col min="13570" max="13570" width="5" style="5" customWidth="1"/>
    <col min="13571" max="13571" width="17.28515625" style="5" customWidth="1"/>
    <col min="13572" max="13573" width="9.140625" style="5"/>
    <col min="13574" max="13575" width="17.28515625" style="5" customWidth="1"/>
    <col min="13576" max="13576" width="11.7109375" style="5" customWidth="1"/>
    <col min="13577" max="13583" width="12.28515625" style="5" customWidth="1"/>
    <col min="13584" max="13825" width="9.140625" style="5"/>
    <col min="13826" max="13826" width="5" style="5" customWidth="1"/>
    <col min="13827" max="13827" width="17.28515625" style="5" customWidth="1"/>
    <col min="13828" max="13829" width="9.140625" style="5"/>
    <col min="13830" max="13831" width="17.28515625" style="5" customWidth="1"/>
    <col min="13832" max="13832" width="11.7109375" style="5" customWidth="1"/>
    <col min="13833" max="13839" width="12.28515625" style="5" customWidth="1"/>
    <col min="13840" max="14081" width="9.140625" style="5"/>
    <col min="14082" max="14082" width="5" style="5" customWidth="1"/>
    <col min="14083" max="14083" width="17.28515625" style="5" customWidth="1"/>
    <col min="14084" max="14085" width="9.140625" style="5"/>
    <col min="14086" max="14087" width="17.28515625" style="5" customWidth="1"/>
    <col min="14088" max="14088" width="11.7109375" style="5" customWidth="1"/>
    <col min="14089" max="14095" width="12.28515625" style="5" customWidth="1"/>
    <col min="14096" max="14337" width="9.140625" style="5"/>
    <col min="14338" max="14338" width="5" style="5" customWidth="1"/>
    <col min="14339" max="14339" width="17.28515625" style="5" customWidth="1"/>
    <col min="14340" max="14341" width="9.140625" style="5"/>
    <col min="14342" max="14343" width="17.28515625" style="5" customWidth="1"/>
    <col min="14344" max="14344" width="11.7109375" style="5" customWidth="1"/>
    <col min="14345" max="14351" width="12.28515625" style="5" customWidth="1"/>
    <col min="14352" max="14593" width="9.140625" style="5"/>
    <col min="14594" max="14594" width="5" style="5" customWidth="1"/>
    <col min="14595" max="14595" width="17.28515625" style="5" customWidth="1"/>
    <col min="14596" max="14597" width="9.140625" style="5"/>
    <col min="14598" max="14599" width="17.28515625" style="5" customWidth="1"/>
    <col min="14600" max="14600" width="11.7109375" style="5" customWidth="1"/>
    <col min="14601" max="14607" width="12.28515625" style="5" customWidth="1"/>
    <col min="14608" max="14849" width="9.140625" style="5"/>
    <col min="14850" max="14850" width="5" style="5" customWidth="1"/>
    <col min="14851" max="14851" width="17.28515625" style="5" customWidth="1"/>
    <col min="14852" max="14853" width="9.140625" style="5"/>
    <col min="14854" max="14855" width="17.28515625" style="5" customWidth="1"/>
    <col min="14856" max="14856" width="11.7109375" style="5" customWidth="1"/>
    <col min="14857" max="14863" width="12.28515625" style="5" customWidth="1"/>
    <col min="14864" max="15105" width="9.140625" style="5"/>
    <col min="15106" max="15106" width="5" style="5" customWidth="1"/>
    <col min="15107" max="15107" width="17.28515625" style="5" customWidth="1"/>
    <col min="15108" max="15109" width="9.140625" style="5"/>
    <col min="15110" max="15111" width="17.28515625" style="5" customWidth="1"/>
    <col min="15112" max="15112" width="11.7109375" style="5" customWidth="1"/>
    <col min="15113" max="15119" width="12.28515625" style="5" customWidth="1"/>
    <col min="15120" max="15361" width="9.140625" style="5"/>
    <col min="15362" max="15362" width="5" style="5" customWidth="1"/>
    <col min="15363" max="15363" width="17.28515625" style="5" customWidth="1"/>
    <col min="15364" max="15365" width="9.140625" style="5"/>
    <col min="15366" max="15367" width="17.28515625" style="5" customWidth="1"/>
    <col min="15368" max="15368" width="11.7109375" style="5" customWidth="1"/>
    <col min="15369" max="15375" width="12.28515625" style="5" customWidth="1"/>
    <col min="15376" max="15617" width="9.140625" style="5"/>
    <col min="15618" max="15618" width="5" style="5" customWidth="1"/>
    <col min="15619" max="15619" width="17.28515625" style="5" customWidth="1"/>
    <col min="15620" max="15621" width="9.140625" style="5"/>
    <col min="15622" max="15623" width="17.28515625" style="5" customWidth="1"/>
    <col min="15624" max="15624" width="11.7109375" style="5" customWidth="1"/>
    <col min="15625" max="15631" width="12.28515625" style="5" customWidth="1"/>
    <col min="15632" max="15873" width="9.140625" style="5"/>
    <col min="15874" max="15874" width="5" style="5" customWidth="1"/>
    <col min="15875" max="15875" width="17.28515625" style="5" customWidth="1"/>
    <col min="15876" max="15877" width="9.140625" style="5"/>
    <col min="15878" max="15879" width="17.28515625" style="5" customWidth="1"/>
    <col min="15880" max="15880" width="11.7109375" style="5" customWidth="1"/>
    <col min="15881" max="15887" width="12.28515625" style="5" customWidth="1"/>
    <col min="15888" max="16129" width="9.140625" style="5"/>
    <col min="16130" max="16130" width="5" style="5" customWidth="1"/>
    <col min="16131" max="16131" width="17.28515625" style="5" customWidth="1"/>
    <col min="16132" max="16133" width="9.140625" style="5"/>
    <col min="16134" max="16135" width="17.28515625" style="5" customWidth="1"/>
    <col min="16136" max="16136" width="11.7109375" style="5" customWidth="1"/>
    <col min="16137" max="16143" width="12.28515625" style="5" customWidth="1"/>
    <col min="16144" max="16384" width="9.140625" style="5"/>
  </cols>
  <sheetData>
    <row r="1" spans="1:15" ht="20.25" customHeight="1" x14ac:dyDescent="0.25">
      <c r="B1" s="62"/>
      <c r="C1" s="6"/>
      <c r="D1" s="6"/>
      <c r="E1" s="7"/>
      <c r="F1" s="24"/>
      <c r="G1" s="24"/>
      <c r="H1" s="7"/>
      <c r="I1" s="8"/>
      <c r="J1" s="8"/>
      <c r="K1" s="9"/>
      <c r="L1" s="19" t="s">
        <v>103</v>
      </c>
      <c r="N1" s="9"/>
      <c r="O1" s="9"/>
    </row>
    <row r="2" spans="1:15" ht="16.5" customHeight="1" x14ac:dyDescent="0.3">
      <c r="B2" s="62"/>
      <c r="C2" s="6"/>
      <c r="D2" s="6"/>
      <c r="E2" s="7"/>
      <c r="F2" s="24"/>
      <c r="G2" s="24"/>
      <c r="H2" s="7"/>
      <c r="I2" s="8"/>
      <c r="J2" s="8"/>
      <c r="K2" s="9"/>
      <c r="L2" s="20" t="s">
        <v>122</v>
      </c>
      <c r="N2" s="9"/>
      <c r="O2" s="9"/>
    </row>
    <row r="3" spans="1:15" ht="17.25" customHeight="1" x14ac:dyDescent="0.3">
      <c r="B3" s="62"/>
      <c r="C3" s="6"/>
      <c r="D3" s="6"/>
      <c r="E3" s="7"/>
      <c r="F3" s="24"/>
      <c r="G3" s="24"/>
      <c r="H3" s="7"/>
      <c r="I3" s="8"/>
      <c r="J3" s="8"/>
      <c r="K3" s="9"/>
      <c r="L3" s="20" t="s">
        <v>127</v>
      </c>
      <c r="N3" s="9"/>
      <c r="O3" s="9"/>
    </row>
    <row r="4" spans="1:15" ht="47.25" customHeight="1" x14ac:dyDescent="0.25">
      <c r="B4" s="70" t="s">
        <v>104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5">
      <c r="B5" s="71" t="s">
        <v>17</v>
      </c>
      <c r="C5" s="72"/>
      <c r="D5" s="6"/>
      <c r="E5" s="7"/>
      <c r="F5" s="24"/>
      <c r="G5" s="25"/>
      <c r="H5" s="10"/>
      <c r="I5" s="11"/>
      <c r="J5" s="11"/>
      <c r="K5" s="11"/>
      <c r="L5" s="11"/>
      <c r="M5" s="11"/>
      <c r="N5" s="11"/>
      <c r="O5" s="11"/>
    </row>
    <row r="6" spans="1:15" x14ac:dyDescent="0.25">
      <c r="B6" s="73" t="s">
        <v>0</v>
      </c>
      <c r="C6" s="73"/>
      <c r="D6" s="6"/>
      <c r="E6" s="7"/>
      <c r="F6" s="24"/>
      <c r="G6" s="25"/>
      <c r="H6" s="10"/>
      <c r="I6" s="11"/>
      <c r="J6" s="11"/>
      <c r="K6" s="11"/>
      <c r="L6" s="11"/>
      <c r="M6" s="11"/>
      <c r="N6" s="11"/>
      <c r="O6" s="12" t="s">
        <v>18</v>
      </c>
    </row>
    <row r="7" spans="1:15" s="18" customFormat="1" ht="12" x14ac:dyDescent="0.2">
      <c r="A7" s="17"/>
      <c r="B7" s="74" t="s">
        <v>1</v>
      </c>
      <c r="C7" s="75" t="s">
        <v>2</v>
      </c>
      <c r="D7" s="75" t="s">
        <v>3</v>
      </c>
      <c r="E7" s="76" t="s">
        <v>4</v>
      </c>
      <c r="F7" s="75" t="s">
        <v>5</v>
      </c>
      <c r="G7" s="75" t="s">
        <v>6</v>
      </c>
      <c r="H7" s="76" t="s">
        <v>7</v>
      </c>
      <c r="I7" s="77" t="s">
        <v>8</v>
      </c>
      <c r="J7" s="77" t="s">
        <v>9</v>
      </c>
      <c r="K7" s="78" t="s">
        <v>10</v>
      </c>
      <c r="L7" s="78"/>
      <c r="M7" s="78"/>
      <c r="N7" s="78"/>
      <c r="O7" s="78"/>
    </row>
    <row r="8" spans="1:15" s="18" customFormat="1" ht="70.5" x14ac:dyDescent="0.2">
      <c r="A8" s="17"/>
      <c r="B8" s="74"/>
      <c r="C8" s="75"/>
      <c r="D8" s="75"/>
      <c r="E8" s="76"/>
      <c r="F8" s="75"/>
      <c r="G8" s="75"/>
      <c r="H8" s="76"/>
      <c r="I8" s="77"/>
      <c r="J8" s="77"/>
      <c r="K8" s="1" t="s">
        <v>11</v>
      </c>
      <c r="L8" s="1" t="s">
        <v>12</v>
      </c>
      <c r="M8" s="1" t="s">
        <v>13</v>
      </c>
      <c r="N8" s="1" t="s">
        <v>14</v>
      </c>
      <c r="O8" s="1" t="s">
        <v>15</v>
      </c>
    </row>
    <row r="9" spans="1:15" x14ac:dyDescent="0.25">
      <c r="A9" s="13"/>
      <c r="B9" s="2">
        <v>1</v>
      </c>
      <c r="C9" s="3">
        <v>2</v>
      </c>
      <c r="D9" s="3">
        <v>3</v>
      </c>
      <c r="E9" s="4">
        <v>4</v>
      </c>
      <c r="F9" s="26">
        <v>5</v>
      </c>
      <c r="G9" s="26">
        <v>6</v>
      </c>
      <c r="H9" s="4" t="s">
        <v>16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</row>
    <row r="10" spans="1:15" s="29" customFormat="1" ht="41.25" customHeight="1" x14ac:dyDescent="0.25">
      <c r="A10" s="33">
        <v>1</v>
      </c>
      <c r="B10" s="63" t="s">
        <v>19</v>
      </c>
      <c r="C10" s="34" t="s">
        <v>109</v>
      </c>
      <c r="D10" s="34" t="s">
        <v>20</v>
      </c>
      <c r="E10" s="34" t="s">
        <v>20</v>
      </c>
      <c r="F10" s="35" t="s">
        <v>20</v>
      </c>
      <c r="G10" s="35" t="s">
        <v>21</v>
      </c>
      <c r="H10" s="34" t="s">
        <v>20</v>
      </c>
      <c r="I10" s="36" t="s">
        <v>20</v>
      </c>
      <c r="J10" s="37">
        <f>K10+L10+M10+N10+O10</f>
        <v>29164632.560000002</v>
      </c>
      <c r="K10" s="37">
        <f>K11+K13+K15+K17+K19</f>
        <v>0</v>
      </c>
      <c r="L10" s="37">
        <f t="shared" ref="L10:O10" si="0">L11+L13+L15+L17+L19</f>
        <v>0</v>
      </c>
      <c r="M10" s="37">
        <f t="shared" si="0"/>
        <v>4000000</v>
      </c>
      <c r="N10" s="37">
        <f t="shared" si="0"/>
        <v>25164632.560000002</v>
      </c>
      <c r="O10" s="37">
        <f t="shared" si="0"/>
        <v>0</v>
      </c>
    </row>
    <row r="11" spans="1:15" ht="64.5" customHeight="1" x14ac:dyDescent="0.25">
      <c r="A11" s="13">
        <v>1</v>
      </c>
      <c r="B11" s="61" t="s">
        <v>22</v>
      </c>
      <c r="C11" s="22" t="s">
        <v>23</v>
      </c>
      <c r="D11" s="22" t="s">
        <v>24</v>
      </c>
      <c r="E11" s="22" t="s">
        <v>20</v>
      </c>
      <c r="F11" s="27" t="s">
        <v>20</v>
      </c>
      <c r="G11" s="27" t="s">
        <v>21</v>
      </c>
      <c r="H11" s="22" t="s">
        <v>25</v>
      </c>
      <c r="I11" s="23">
        <v>11825401</v>
      </c>
      <c r="J11" s="23">
        <f t="shared" ref="J11:J16" si="1">K11+L11+M11+N11+O11</f>
        <v>11825401</v>
      </c>
      <c r="K11" s="23">
        <v>0</v>
      </c>
      <c r="L11" s="23">
        <v>0</v>
      </c>
      <c r="M11" s="23">
        <v>0</v>
      </c>
      <c r="N11" s="23">
        <v>11825401</v>
      </c>
      <c r="O11" s="23">
        <v>0</v>
      </c>
    </row>
    <row r="12" spans="1:15" ht="42" customHeight="1" x14ac:dyDescent="0.25">
      <c r="A12" s="13">
        <v>0</v>
      </c>
      <c r="B12" s="61" t="s">
        <v>20</v>
      </c>
      <c r="C12" s="22"/>
      <c r="D12" s="22" t="s">
        <v>20</v>
      </c>
      <c r="E12" s="41" t="s">
        <v>111</v>
      </c>
      <c r="F12" s="27" t="s">
        <v>112</v>
      </c>
      <c r="G12" s="27" t="s">
        <v>21</v>
      </c>
      <c r="H12" s="22" t="s">
        <v>20</v>
      </c>
      <c r="I12" s="21" t="s">
        <v>20</v>
      </c>
      <c r="J12" s="23">
        <f t="shared" si="1"/>
        <v>11825401</v>
      </c>
      <c r="K12" s="23">
        <v>0</v>
      </c>
      <c r="L12" s="23">
        <v>0</v>
      </c>
      <c r="M12" s="23">
        <v>0</v>
      </c>
      <c r="N12" s="23">
        <v>11825401</v>
      </c>
      <c r="O12" s="23">
        <v>0</v>
      </c>
    </row>
    <row r="13" spans="1:15" ht="68.25" customHeight="1" x14ac:dyDescent="0.25">
      <c r="A13" s="13">
        <v>1</v>
      </c>
      <c r="B13" s="61" t="s">
        <v>26</v>
      </c>
      <c r="C13" s="22" t="s">
        <v>105</v>
      </c>
      <c r="D13" s="22" t="s">
        <v>106</v>
      </c>
      <c r="E13" s="22" t="s">
        <v>20</v>
      </c>
      <c r="F13" s="27" t="s">
        <v>20</v>
      </c>
      <c r="G13" s="27" t="s">
        <v>21</v>
      </c>
      <c r="H13" s="22" t="s">
        <v>25</v>
      </c>
      <c r="I13" s="23">
        <v>9792472</v>
      </c>
      <c r="J13" s="23">
        <f t="shared" si="1"/>
        <v>2153405.56</v>
      </c>
      <c r="K13" s="23">
        <f>K14</f>
        <v>0</v>
      </c>
      <c r="L13" s="23">
        <f t="shared" ref="L13:O13" si="2">L14</f>
        <v>0</v>
      </c>
      <c r="M13" s="23">
        <f t="shared" si="2"/>
        <v>0</v>
      </c>
      <c r="N13" s="23">
        <f t="shared" si="2"/>
        <v>2153405.56</v>
      </c>
      <c r="O13" s="23">
        <f t="shared" si="2"/>
        <v>0</v>
      </c>
    </row>
    <row r="14" spans="1:15" ht="43.5" customHeight="1" x14ac:dyDescent="0.25">
      <c r="A14" s="13">
        <v>0</v>
      </c>
      <c r="B14" s="61" t="s">
        <v>20</v>
      </c>
      <c r="C14" s="22"/>
      <c r="D14" s="22" t="s">
        <v>20</v>
      </c>
      <c r="E14" s="41" t="s">
        <v>111</v>
      </c>
      <c r="F14" s="27" t="s">
        <v>112</v>
      </c>
      <c r="G14" s="27" t="s">
        <v>21</v>
      </c>
      <c r="H14" s="22" t="s">
        <v>20</v>
      </c>
      <c r="I14" s="21" t="s">
        <v>20</v>
      </c>
      <c r="J14" s="23">
        <f t="shared" si="1"/>
        <v>2153405.56</v>
      </c>
      <c r="K14" s="23">
        <v>0</v>
      </c>
      <c r="L14" s="23">
        <v>0</v>
      </c>
      <c r="M14" s="23">
        <v>0</v>
      </c>
      <c r="N14" s="23">
        <f>1300000+853405.56</f>
        <v>2153405.56</v>
      </c>
      <c r="O14" s="23">
        <v>0</v>
      </c>
    </row>
    <row r="15" spans="1:15" ht="56.25" customHeight="1" x14ac:dyDescent="0.25">
      <c r="A15" s="13">
        <v>1</v>
      </c>
      <c r="B15" s="61" t="s">
        <v>107</v>
      </c>
      <c r="C15" s="22" t="s">
        <v>27</v>
      </c>
      <c r="D15" s="22" t="s">
        <v>28</v>
      </c>
      <c r="E15" s="22" t="s">
        <v>20</v>
      </c>
      <c r="F15" s="27" t="s">
        <v>20</v>
      </c>
      <c r="G15" s="27" t="s">
        <v>21</v>
      </c>
      <c r="H15" s="22" t="s">
        <v>25</v>
      </c>
      <c r="I15" s="23">
        <v>11580826</v>
      </c>
      <c r="J15" s="23">
        <f t="shared" si="1"/>
        <v>11185826</v>
      </c>
      <c r="K15" s="56">
        <f>K16</f>
        <v>0</v>
      </c>
      <c r="L15" s="56">
        <f t="shared" ref="L15:O15" si="3">L16</f>
        <v>0</v>
      </c>
      <c r="M15" s="56">
        <f t="shared" si="3"/>
        <v>0</v>
      </c>
      <c r="N15" s="56">
        <f t="shared" si="3"/>
        <v>11185826</v>
      </c>
      <c r="O15" s="56">
        <f t="shared" si="3"/>
        <v>0</v>
      </c>
    </row>
    <row r="16" spans="1:15" ht="40.5" customHeight="1" x14ac:dyDescent="0.25">
      <c r="A16" s="13">
        <v>1</v>
      </c>
      <c r="B16" s="61" t="s">
        <v>20</v>
      </c>
      <c r="C16" s="22"/>
      <c r="D16" s="22" t="s">
        <v>20</v>
      </c>
      <c r="E16" s="42" t="s">
        <v>111</v>
      </c>
      <c r="F16" s="27" t="s">
        <v>112</v>
      </c>
      <c r="G16" s="27" t="s">
        <v>21</v>
      </c>
      <c r="H16" s="38" t="s">
        <v>20</v>
      </c>
      <c r="I16" s="39" t="s">
        <v>20</v>
      </c>
      <c r="J16" s="40">
        <f t="shared" si="1"/>
        <v>11185826</v>
      </c>
      <c r="K16" s="40">
        <v>0</v>
      </c>
      <c r="L16" s="40">
        <v>0</v>
      </c>
      <c r="M16" s="40">
        <v>0</v>
      </c>
      <c r="N16" s="40">
        <f>9885826+1300000</f>
        <v>11185826</v>
      </c>
      <c r="O16" s="40">
        <v>0</v>
      </c>
    </row>
    <row r="17" spans="1:15" ht="68.25" customHeight="1" x14ac:dyDescent="0.25">
      <c r="A17" s="13">
        <v>1</v>
      </c>
      <c r="B17" s="61" t="s">
        <v>119</v>
      </c>
      <c r="C17" s="22" t="s">
        <v>121</v>
      </c>
      <c r="D17" s="22" t="s">
        <v>124</v>
      </c>
      <c r="E17" s="22" t="s">
        <v>20</v>
      </c>
      <c r="F17" s="27" t="s">
        <v>20</v>
      </c>
      <c r="G17" s="27" t="s">
        <v>21</v>
      </c>
      <c r="H17" s="22" t="s">
        <v>25</v>
      </c>
      <c r="I17" s="23">
        <v>2709073</v>
      </c>
      <c r="J17" s="23">
        <f t="shared" ref="J17:J20" si="4">K17+L17+M17+N17+O17</f>
        <v>2200000</v>
      </c>
      <c r="K17" s="23">
        <f>K18</f>
        <v>0</v>
      </c>
      <c r="L17" s="23">
        <f t="shared" ref="L17" si="5">L18</f>
        <v>0</v>
      </c>
      <c r="M17" s="23">
        <f t="shared" ref="M17" si="6">M18</f>
        <v>2200000</v>
      </c>
      <c r="N17" s="23">
        <v>0</v>
      </c>
      <c r="O17" s="23">
        <f t="shared" ref="O17" si="7">O18</f>
        <v>0</v>
      </c>
    </row>
    <row r="18" spans="1:15" ht="43.5" customHeight="1" x14ac:dyDescent="0.25">
      <c r="A18" s="13">
        <v>0</v>
      </c>
      <c r="B18" s="61" t="s">
        <v>20</v>
      </c>
      <c r="C18" s="22"/>
      <c r="D18" s="22" t="s">
        <v>20</v>
      </c>
      <c r="E18" s="41" t="s">
        <v>111</v>
      </c>
      <c r="F18" s="27" t="s">
        <v>112</v>
      </c>
      <c r="G18" s="27" t="s">
        <v>21</v>
      </c>
      <c r="H18" s="22" t="s">
        <v>20</v>
      </c>
      <c r="I18" s="21" t="s">
        <v>20</v>
      </c>
      <c r="J18" s="23">
        <f t="shared" si="4"/>
        <v>2200000</v>
      </c>
      <c r="K18" s="23">
        <v>0</v>
      </c>
      <c r="L18" s="23">
        <v>0</v>
      </c>
      <c r="M18" s="23">
        <v>2200000</v>
      </c>
      <c r="N18" s="23">
        <v>0</v>
      </c>
      <c r="O18" s="23">
        <v>0</v>
      </c>
    </row>
    <row r="19" spans="1:15" ht="68.25" customHeight="1" x14ac:dyDescent="0.25">
      <c r="A19" s="13">
        <v>1</v>
      </c>
      <c r="B19" s="61" t="s">
        <v>120</v>
      </c>
      <c r="C19" s="22" t="s">
        <v>123</v>
      </c>
      <c r="D19" s="22" t="s">
        <v>125</v>
      </c>
      <c r="E19" s="22" t="s">
        <v>20</v>
      </c>
      <c r="F19" s="27" t="s">
        <v>20</v>
      </c>
      <c r="G19" s="27" t="s">
        <v>21</v>
      </c>
      <c r="H19" s="22" t="s">
        <v>25</v>
      </c>
      <c r="I19" s="23">
        <v>2407079</v>
      </c>
      <c r="J19" s="23">
        <f t="shared" si="4"/>
        <v>1800000</v>
      </c>
      <c r="K19" s="23">
        <f>K20</f>
        <v>0</v>
      </c>
      <c r="L19" s="23">
        <f t="shared" ref="L19" si="8">L20</f>
        <v>0</v>
      </c>
      <c r="M19" s="23">
        <f t="shared" ref="M19" si="9">M20</f>
        <v>1800000</v>
      </c>
      <c r="N19" s="23">
        <v>0</v>
      </c>
      <c r="O19" s="23">
        <f t="shared" ref="O19" si="10">O20</f>
        <v>0</v>
      </c>
    </row>
    <row r="20" spans="1:15" ht="43.5" customHeight="1" x14ac:dyDescent="0.25">
      <c r="A20" s="13">
        <v>0</v>
      </c>
      <c r="B20" s="61" t="s">
        <v>20</v>
      </c>
      <c r="C20" s="22"/>
      <c r="D20" s="22" t="s">
        <v>20</v>
      </c>
      <c r="E20" s="41" t="s">
        <v>111</v>
      </c>
      <c r="F20" s="27" t="s">
        <v>112</v>
      </c>
      <c r="G20" s="27" t="s">
        <v>21</v>
      </c>
      <c r="H20" s="22" t="s">
        <v>20</v>
      </c>
      <c r="I20" s="21" t="s">
        <v>20</v>
      </c>
      <c r="J20" s="23">
        <f t="shared" si="4"/>
        <v>1800000</v>
      </c>
      <c r="K20" s="23">
        <v>0</v>
      </c>
      <c r="L20" s="23">
        <v>0</v>
      </c>
      <c r="M20" s="23">
        <v>1800000</v>
      </c>
      <c r="N20" s="23">
        <v>0</v>
      </c>
      <c r="O20" s="23">
        <v>0</v>
      </c>
    </row>
    <row r="21" spans="1:15" s="29" customFormat="1" ht="46.5" customHeight="1" x14ac:dyDescent="0.25">
      <c r="A21" s="33">
        <v>0</v>
      </c>
      <c r="B21" s="63" t="s">
        <v>29</v>
      </c>
      <c r="C21" s="34" t="s">
        <v>108</v>
      </c>
      <c r="D21" s="34" t="s">
        <v>20</v>
      </c>
      <c r="E21" s="34" t="s">
        <v>20</v>
      </c>
      <c r="F21" s="35" t="s">
        <v>20</v>
      </c>
      <c r="G21" s="35" t="s">
        <v>30</v>
      </c>
      <c r="H21" s="34" t="s">
        <v>20</v>
      </c>
      <c r="I21" s="36" t="s">
        <v>20</v>
      </c>
      <c r="J21" s="37">
        <f>J22</f>
        <v>20065666.18</v>
      </c>
      <c r="K21" s="37">
        <f t="shared" ref="K21:O21" si="11">K22</f>
        <v>1310963</v>
      </c>
      <c r="L21" s="37">
        <f t="shared" si="11"/>
        <v>0</v>
      </c>
      <c r="M21" s="37">
        <f t="shared" si="11"/>
        <v>18754703.18</v>
      </c>
      <c r="N21" s="37">
        <f t="shared" si="11"/>
        <v>0</v>
      </c>
      <c r="O21" s="37">
        <f t="shared" si="11"/>
        <v>0</v>
      </c>
    </row>
    <row r="22" spans="1:15" ht="48" customHeight="1" x14ac:dyDescent="0.25">
      <c r="A22" s="13">
        <v>1</v>
      </c>
      <c r="B22" s="61" t="s">
        <v>31</v>
      </c>
      <c r="C22" s="22" t="s">
        <v>32</v>
      </c>
      <c r="D22" s="22" t="s">
        <v>33</v>
      </c>
      <c r="E22" s="22" t="s">
        <v>20</v>
      </c>
      <c r="F22" s="27" t="s">
        <v>20</v>
      </c>
      <c r="G22" s="27" t="s">
        <v>30</v>
      </c>
      <c r="H22" s="22" t="s">
        <v>25</v>
      </c>
      <c r="I22" s="23">
        <v>51799779</v>
      </c>
      <c r="J22" s="23">
        <f t="shared" ref="J22:J23" si="12">K22+L22+M22+N22+O22</f>
        <v>20065666.18</v>
      </c>
      <c r="K22" s="23">
        <v>1310963</v>
      </c>
      <c r="L22" s="23">
        <v>0</v>
      </c>
      <c r="M22" s="23">
        <f>M23</f>
        <v>18754703.18</v>
      </c>
      <c r="N22" s="23">
        <v>0</v>
      </c>
      <c r="O22" s="23">
        <v>0</v>
      </c>
    </row>
    <row r="23" spans="1:15" ht="54" customHeight="1" x14ac:dyDescent="0.25">
      <c r="A23" s="13">
        <v>1</v>
      </c>
      <c r="B23" s="61" t="s">
        <v>20</v>
      </c>
      <c r="C23" s="22"/>
      <c r="D23" s="22" t="s">
        <v>20</v>
      </c>
      <c r="E23" s="38">
        <v>1218350</v>
      </c>
      <c r="F23" s="27" t="s">
        <v>113</v>
      </c>
      <c r="G23" s="27" t="s">
        <v>30</v>
      </c>
      <c r="H23" s="38" t="s">
        <v>20</v>
      </c>
      <c r="I23" s="39" t="s">
        <v>20</v>
      </c>
      <c r="J23" s="40">
        <f t="shared" si="12"/>
        <v>20065666.18</v>
      </c>
      <c r="K23" s="40">
        <v>1310963</v>
      </c>
      <c r="L23" s="40">
        <v>0</v>
      </c>
      <c r="M23" s="40">
        <v>18754703.18</v>
      </c>
      <c r="N23" s="40">
        <v>0</v>
      </c>
      <c r="O23" s="40">
        <v>0</v>
      </c>
    </row>
    <row r="24" spans="1:15" s="29" customFormat="1" ht="45" customHeight="1" x14ac:dyDescent="0.25">
      <c r="A24" s="33">
        <v>0</v>
      </c>
      <c r="B24" s="63" t="s">
        <v>34</v>
      </c>
      <c r="C24" s="34" t="s">
        <v>110</v>
      </c>
      <c r="D24" s="34" t="s">
        <v>20</v>
      </c>
      <c r="E24" s="34" t="s">
        <v>20</v>
      </c>
      <c r="F24" s="35" t="s">
        <v>20</v>
      </c>
      <c r="G24" s="35" t="s">
        <v>30</v>
      </c>
      <c r="H24" s="34" t="s">
        <v>20</v>
      </c>
      <c r="I24" s="36" t="s">
        <v>20</v>
      </c>
      <c r="J24" s="37">
        <f t="shared" ref="J24:J25" si="13">K24+L24+M24+N24+O24</f>
        <v>68458933.960000008</v>
      </c>
      <c r="K24" s="37">
        <f>K25+K27+K29+K31+K33+K35+K37+K39+K41+K43+K45+K47+K49+K51+K53+K55+K57+K59+K61+K63+K65+K67</f>
        <v>9900000</v>
      </c>
      <c r="L24" s="37">
        <f>L25+L27+L29+L31+L33+L35+L37+L39+L41+L43+L45+L47+L49+L51+L53+L55+L57+L59+L61+L63+L65+L67</f>
        <v>0</v>
      </c>
      <c r="M24" s="37">
        <f>M25+M27+M29+M31+M33+M35+M37+M39+M41+M43+M45+M47+M49+M51+M53+M55+M57+M59+M61+M63+M65+M67</f>
        <v>0</v>
      </c>
      <c r="N24" s="37">
        <f>N25+N27+N29+N31+N33+N35+N37+N39+N41+N43+N45+N47+N49+N51+N53+N55+N57+N59+N61+N63+N65+N67</f>
        <v>58558933.960000001</v>
      </c>
      <c r="O24" s="37">
        <f>O25+O27+O29+O31+O33+O35+O37+O39+O41+O43+O45+O47+O49+O51+O53+O55+O57+O59+O61+O63+O65+O67</f>
        <v>0</v>
      </c>
    </row>
    <row r="25" spans="1:15" ht="66.75" customHeight="1" x14ac:dyDescent="0.25">
      <c r="A25" s="13">
        <v>1</v>
      </c>
      <c r="B25" s="61" t="s">
        <v>35</v>
      </c>
      <c r="C25" s="22" t="s">
        <v>36</v>
      </c>
      <c r="D25" s="22" t="s">
        <v>37</v>
      </c>
      <c r="E25" s="22" t="s">
        <v>20</v>
      </c>
      <c r="F25" s="27" t="s">
        <v>20</v>
      </c>
      <c r="G25" s="27" t="s">
        <v>30</v>
      </c>
      <c r="H25" s="22" t="s">
        <v>25</v>
      </c>
      <c r="I25" s="23">
        <v>3435874</v>
      </c>
      <c r="J25" s="23">
        <f t="shared" si="13"/>
        <v>100000</v>
      </c>
      <c r="K25" s="23">
        <f>200000-100000</f>
        <v>100000</v>
      </c>
      <c r="L25" s="23">
        <v>0</v>
      </c>
      <c r="M25" s="23">
        <v>0</v>
      </c>
      <c r="N25" s="23">
        <v>0</v>
      </c>
      <c r="O25" s="23">
        <v>0</v>
      </c>
    </row>
    <row r="26" spans="1:15" ht="59.25" customHeight="1" x14ac:dyDescent="0.25">
      <c r="A26" s="13">
        <v>0</v>
      </c>
      <c r="B26" s="61" t="s">
        <v>20</v>
      </c>
      <c r="C26" s="22"/>
      <c r="D26" s="22" t="s">
        <v>20</v>
      </c>
      <c r="E26" s="22" t="s">
        <v>38</v>
      </c>
      <c r="F26" s="27" t="s">
        <v>39</v>
      </c>
      <c r="G26" s="27" t="s">
        <v>30</v>
      </c>
      <c r="H26" s="22" t="s">
        <v>20</v>
      </c>
      <c r="I26" s="21" t="s">
        <v>20</v>
      </c>
      <c r="J26" s="23">
        <f>K26+L26+M26+N26+O26</f>
        <v>100000</v>
      </c>
      <c r="K26" s="23">
        <f>200000-100000</f>
        <v>100000</v>
      </c>
      <c r="L26" s="23">
        <v>0</v>
      </c>
      <c r="M26" s="23">
        <v>0</v>
      </c>
      <c r="N26" s="23">
        <v>0</v>
      </c>
      <c r="O26" s="23">
        <v>0</v>
      </c>
    </row>
    <row r="27" spans="1:15" ht="63" customHeight="1" x14ac:dyDescent="0.25">
      <c r="A27" s="13">
        <v>1</v>
      </c>
      <c r="B27" s="61" t="s">
        <v>40</v>
      </c>
      <c r="C27" s="22" t="s">
        <v>41</v>
      </c>
      <c r="D27" s="22" t="s">
        <v>42</v>
      </c>
      <c r="E27" s="22" t="s">
        <v>20</v>
      </c>
      <c r="F27" s="27" t="s">
        <v>20</v>
      </c>
      <c r="G27" s="27" t="s">
        <v>30</v>
      </c>
      <c r="H27" s="22" t="s">
        <v>25</v>
      </c>
      <c r="I27" s="23">
        <v>596335</v>
      </c>
      <c r="J27" s="23">
        <f t="shared" ref="J27:J69" si="14">K27+L27+M27+N27+O27</f>
        <v>100000</v>
      </c>
      <c r="K27" s="23">
        <v>100000</v>
      </c>
      <c r="L27" s="23">
        <v>0</v>
      </c>
      <c r="M27" s="23">
        <v>0</v>
      </c>
      <c r="N27" s="23">
        <v>0</v>
      </c>
      <c r="O27" s="23">
        <v>0</v>
      </c>
    </row>
    <row r="28" spans="1:15" ht="66.75" customHeight="1" x14ac:dyDescent="0.25">
      <c r="A28" s="13">
        <v>0</v>
      </c>
      <c r="B28" s="61" t="s">
        <v>20</v>
      </c>
      <c r="C28" s="22"/>
      <c r="D28" s="22" t="s">
        <v>20</v>
      </c>
      <c r="E28" s="22" t="s">
        <v>38</v>
      </c>
      <c r="F28" s="27" t="s">
        <v>39</v>
      </c>
      <c r="G28" s="27" t="s">
        <v>30</v>
      </c>
      <c r="H28" s="22" t="s">
        <v>20</v>
      </c>
      <c r="I28" s="21" t="s">
        <v>20</v>
      </c>
      <c r="J28" s="23">
        <f t="shared" si="14"/>
        <v>100000</v>
      </c>
      <c r="K28" s="23">
        <v>100000</v>
      </c>
      <c r="L28" s="23">
        <v>0</v>
      </c>
      <c r="M28" s="23">
        <v>0</v>
      </c>
      <c r="N28" s="23">
        <v>0</v>
      </c>
      <c r="O28" s="23">
        <v>0</v>
      </c>
    </row>
    <row r="29" spans="1:15" ht="75.75" customHeight="1" x14ac:dyDescent="0.25">
      <c r="A29" s="13">
        <v>1</v>
      </c>
      <c r="B29" s="61" t="s">
        <v>43</v>
      </c>
      <c r="C29" s="22" t="s">
        <v>44</v>
      </c>
      <c r="D29" s="22" t="s">
        <v>45</v>
      </c>
      <c r="E29" s="22" t="s">
        <v>20</v>
      </c>
      <c r="F29" s="27" t="s">
        <v>20</v>
      </c>
      <c r="G29" s="27" t="s">
        <v>30</v>
      </c>
      <c r="H29" s="22" t="s">
        <v>46</v>
      </c>
      <c r="I29" s="23">
        <v>189146540</v>
      </c>
      <c r="J29" s="23">
        <f t="shared" si="14"/>
        <v>5000000</v>
      </c>
      <c r="K29" s="23">
        <v>5000000</v>
      </c>
      <c r="L29" s="23">
        <v>0</v>
      </c>
      <c r="M29" s="23">
        <v>0</v>
      </c>
      <c r="N29" s="23">
        <v>0</v>
      </c>
      <c r="O29" s="23">
        <v>0</v>
      </c>
    </row>
    <row r="30" spans="1:15" ht="54.75" customHeight="1" x14ac:dyDescent="0.25">
      <c r="A30" s="13">
        <v>0</v>
      </c>
      <c r="B30" s="61" t="s">
        <v>20</v>
      </c>
      <c r="C30" s="22"/>
      <c r="D30" s="22" t="s">
        <v>20</v>
      </c>
      <c r="E30" s="22" t="s">
        <v>114</v>
      </c>
      <c r="F30" s="27" t="s">
        <v>115</v>
      </c>
      <c r="G30" s="27" t="s">
        <v>30</v>
      </c>
      <c r="H30" s="22" t="s">
        <v>20</v>
      </c>
      <c r="I30" s="21" t="s">
        <v>20</v>
      </c>
      <c r="J30" s="23">
        <f t="shared" si="14"/>
        <v>5000000</v>
      </c>
      <c r="K30" s="23">
        <v>5000000</v>
      </c>
      <c r="L30" s="23">
        <v>0</v>
      </c>
      <c r="M30" s="23">
        <v>0</v>
      </c>
      <c r="N30" s="23">
        <v>0</v>
      </c>
      <c r="O30" s="23">
        <v>0</v>
      </c>
    </row>
    <row r="31" spans="1:15" ht="73.5" customHeight="1" x14ac:dyDescent="0.25">
      <c r="A31" s="13">
        <v>1</v>
      </c>
      <c r="B31" s="61" t="s">
        <v>47</v>
      </c>
      <c r="C31" s="22" t="s">
        <v>48</v>
      </c>
      <c r="D31" s="22" t="s">
        <v>49</v>
      </c>
      <c r="E31" s="22" t="s">
        <v>20</v>
      </c>
      <c r="F31" s="27" t="s">
        <v>20</v>
      </c>
      <c r="G31" s="27" t="s">
        <v>30</v>
      </c>
      <c r="H31" s="22" t="s">
        <v>25</v>
      </c>
      <c r="I31" s="23">
        <v>1763032</v>
      </c>
      <c r="J31" s="23">
        <f t="shared" si="14"/>
        <v>100000</v>
      </c>
      <c r="K31" s="23">
        <v>100000</v>
      </c>
      <c r="L31" s="23">
        <v>0</v>
      </c>
      <c r="M31" s="23">
        <v>0</v>
      </c>
      <c r="N31" s="23">
        <v>0</v>
      </c>
      <c r="O31" s="23">
        <v>0</v>
      </c>
    </row>
    <row r="32" spans="1:15" ht="53.25" customHeight="1" x14ac:dyDescent="0.25">
      <c r="A32" s="13">
        <v>0</v>
      </c>
      <c r="B32" s="61" t="s">
        <v>20</v>
      </c>
      <c r="C32" s="22"/>
      <c r="D32" s="22" t="s">
        <v>20</v>
      </c>
      <c r="E32" s="22" t="s">
        <v>38</v>
      </c>
      <c r="F32" s="27" t="s">
        <v>39</v>
      </c>
      <c r="G32" s="27" t="s">
        <v>30</v>
      </c>
      <c r="H32" s="22" t="s">
        <v>20</v>
      </c>
      <c r="I32" s="21" t="s">
        <v>20</v>
      </c>
      <c r="J32" s="23">
        <f t="shared" si="14"/>
        <v>100000</v>
      </c>
      <c r="K32" s="23">
        <v>100000</v>
      </c>
      <c r="L32" s="23">
        <v>0</v>
      </c>
      <c r="M32" s="23">
        <v>0</v>
      </c>
      <c r="N32" s="23">
        <v>0</v>
      </c>
      <c r="O32" s="23">
        <v>0</v>
      </c>
    </row>
    <row r="33" spans="1:15" ht="81" customHeight="1" x14ac:dyDescent="0.25">
      <c r="A33" s="13">
        <v>1</v>
      </c>
      <c r="B33" s="61" t="s">
        <v>50</v>
      </c>
      <c r="C33" s="22" t="s">
        <v>51</v>
      </c>
      <c r="D33" s="22" t="s">
        <v>52</v>
      </c>
      <c r="E33" s="22" t="s">
        <v>20</v>
      </c>
      <c r="F33" s="27" t="s">
        <v>20</v>
      </c>
      <c r="G33" s="27" t="s">
        <v>30</v>
      </c>
      <c r="H33" s="22" t="s">
        <v>25</v>
      </c>
      <c r="I33" s="23">
        <v>1257225</v>
      </c>
      <c r="J33" s="23">
        <f t="shared" si="14"/>
        <v>100000</v>
      </c>
      <c r="K33" s="23">
        <v>100000</v>
      </c>
      <c r="L33" s="23">
        <v>0</v>
      </c>
      <c r="M33" s="23">
        <v>0</v>
      </c>
      <c r="N33" s="23">
        <v>0</v>
      </c>
      <c r="O33" s="23">
        <v>0</v>
      </c>
    </row>
    <row r="34" spans="1:15" ht="60" customHeight="1" x14ac:dyDescent="0.25">
      <c r="A34" s="13">
        <v>0</v>
      </c>
      <c r="B34" s="61" t="s">
        <v>20</v>
      </c>
      <c r="C34" s="22"/>
      <c r="D34" s="22" t="s">
        <v>20</v>
      </c>
      <c r="E34" s="22" t="s">
        <v>38</v>
      </c>
      <c r="F34" s="27" t="s">
        <v>39</v>
      </c>
      <c r="G34" s="27" t="s">
        <v>30</v>
      </c>
      <c r="H34" s="22" t="s">
        <v>20</v>
      </c>
      <c r="I34" s="21" t="s">
        <v>20</v>
      </c>
      <c r="J34" s="23">
        <f t="shared" si="14"/>
        <v>100000</v>
      </c>
      <c r="K34" s="23">
        <v>100000</v>
      </c>
      <c r="L34" s="23">
        <v>0</v>
      </c>
      <c r="M34" s="23">
        <v>0</v>
      </c>
      <c r="N34" s="23">
        <v>0</v>
      </c>
      <c r="O34" s="23">
        <v>0</v>
      </c>
    </row>
    <row r="35" spans="1:15" ht="54" customHeight="1" x14ac:dyDescent="0.25">
      <c r="A35" s="13">
        <v>1</v>
      </c>
      <c r="B35" s="61" t="s">
        <v>53</v>
      </c>
      <c r="C35" s="22" t="s">
        <v>54</v>
      </c>
      <c r="D35" s="22" t="s">
        <v>55</v>
      </c>
      <c r="E35" s="22" t="s">
        <v>20</v>
      </c>
      <c r="F35" s="27" t="s">
        <v>20</v>
      </c>
      <c r="G35" s="27" t="s">
        <v>30</v>
      </c>
      <c r="H35" s="22" t="s">
        <v>25</v>
      </c>
      <c r="I35" s="23">
        <v>2259670</v>
      </c>
      <c r="J35" s="23">
        <f t="shared" si="14"/>
        <v>200000</v>
      </c>
      <c r="K35" s="23">
        <v>200000</v>
      </c>
      <c r="L35" s="23">
        <v>0</v>
      </c>
      <c r="M35" s="23">
        <v>0</v>
      </c>
      <c r="N35" s="23">
        <v>0</v>
      </c>
      <c r="O35" s="23">
        <v>0</v>
      </c>
    </row>
    <row r="36" spans="1:15" ht="52.5" customHeight="1" x14ac:dyDescent="0.25">
      <c r="A36" s="13">
        <v>0</v>
      </c>
      <c r="B36" s="61" t="s">
        <v>20</v>
      </c>
      <c r="C36" s="22"/>
      <c r="D36" s="22" t="s">
        <v>20</v>
      </c>
      <c r="E36" s="22" t="s">
        <v>38</v>
      </c>
      <c r="F36" s="27" t="s">
        <v>39</v>
      </c>
      <c r="G36" s="27" t="s">
        <v>30</v>
      </c>
      <c r="H36" s="22" t="s">
        <v>20</v>
      </c>
      <c r="I36" s="21" t="s">
        <v>20</v>
      </c>
      <c r="J36" s="23">
        <f t="shared" si="14"/>
        <v>200000</v>
      </c>
      <c r="K36" s="23">
        <v>200000</v>
      </c>
      <c r="L36" s="23">
        <v>0</v>
      </c>
      <c r="M36" s="23">
        <v>0</v>
      </c>
      <c r="N36" s="23">
        <v>0</v>
      </c>
      <c r="O36" s="23">
        <v>0</v>
      </c>
    </row>
    <row r="37" spans="1:15" ht="41.25" customHeight="1" x14ac:dyDescent="0.25">
      <c r="A37" s="13">
        <v>1</v>
      </c>
      <c r="B37" s="61" t="s">
        <v>56</v>
      </c>
      <c r="C37" s="22" t="s">
        <v>57</v>
      </c>
      <c r="D37" s="22" t="s">
        <v>58</v>
      </c>
      <c r="E37" s="22" t="s">
        <v>20</v>
      </c>
      <c r="F37" s="27" t="s">
        <v>20</v>
      </c>
      <c r="G37" s="27" t="s">
        <v>30</v>
      </c>
      <c r="H37" s="22" t="s">
        <v>25</v>
      </c>
      <c r="I37" s="23">
        <v>19009691</v>
      </c>
      <c r="J37" s="23">
        <f t="shared" si="14"/>
        <v>2900000</v>
      </c>
      <c r="K37" s="23">
        <v>2900000</v>
      </c>
      <c r="L37" s="23">
        <v>0</v>
      </c>
      <c r="M37" s="23">
        <v>0</v>
      </c>
      <c r="N37" s="23">
        <v>0</v>
      </c>
      <c r="O37" s="23">
        <v>0</v>
      </c>
    </row>
    <row r="38" spans="1:15" ht="54.75" customHeight="1" x14ac:dyDescent="0.25">
      <c r="A38" s="13">
        <v>0</v>
      </c>
      <c r="B38" s="61" t="s">
        <v>20</v>
      </c>
      <c r="C38" s="22"/>
      <c r="D38" s="22" t="s">
        <v>20</v>
      </c>
      <c r="E38" s="22" t="s">
        <v>38</v>
      </c>
      <c r="F38" s="27" t="s">
        <v>39</v>
      </c>
      <c r="G38" s="27" t="s">
        <v>30</v>
      </c>
      <c r="H38" s="22" t="s">
        <v>20</v>
      </c>
      <c r="I38" s="21" t="s">
        <v>20</v>
      </c>
      <c r="J38" s="23">
        <f t="shared" si="14"/>
        <v>2900000</v>
      </c>
      <c r="K38" s="23">
        <v>2900000</v>
      </c>
      <c r="L38" s="23">
        <v>0</v>
      </c>
      <c r="M38" s="23">
        <v>0</v>
      </c>
      <c r="N38" s="23">
        <v>0</v>
      </c>
      <c r="O38" s="23">
        <v>0</v>
      </c>
    </row>
    <row r="39" spans="1:15" ht="55.5" customHeight="1" x14ac:dyDescent="0.25">
      <c r="A39" s="13">
        <v>1</v>
      </c>
      <c r="B39" s="61" t="s">
        <v>59</v>
      </c>
      <c r="C39" s="22" t="s">
        <v>61</v>
      </c>
      <c r="D39" s="22" t="s">
        <v>62</v>
      </c>
      <c r="E39" s="22" t="s">
        <v>20</v>
      </c>
      <c r="F39" s="27" t="s">
        <v>20</v>
      </c>
      <c r="G39" s="27" t="s">
        <v>30</v>
      </c>
      <c r="H39" s="22" t="s">
        <v>25</v>
      </c>
      <c r="I39" s="23">
        <v>2052522.88</v>
      </c>
      <c r="J39" s="23">
        <f t="shared" si="14"/>
        <v>100000</v>
      </c>
      <c r="K39" s="23">
        <v>100000</v>
      </c>
      <c r="L39" s="23">
        <v>0</v>
      </c>
      <c r="M39" s="23">
        <v>0</v>
      </c>
      <c r="N39" s="23">
        <v>0</v>
      </c>
      <c r="O39" s="23">
        <v>0</v>
      </c>
    </row>
    <row r="40" spans="1:15" ht="55.5" customHeight="1" x14ac:dyDescent="0.25">
      <c r="A40" s="13">
        <v>0</v>
      </c>
      <c r="B40" s="61" t="s">
        <v>20</v>
      </c>
      <c r="C40" s="22"/>
      <c r="D40" s="22" t="s">
        <v>20</v>
      </c>
      <c r="E40" s="22" t="s">
        <v>38</v>
      </c>
      <c r="F40" s="27" t="s">
        <v>39</v>
      </c>
      <c r="G40" s="27" t="s">
        <v>30</v>
      </c>
      <c r="H40" s="22" t="s">
        <v>20</v>
      </c>
      <c r="I40" s="21" t="s">
        <v>20</v>
      </c>
      <c r="J40" s="23">
        <f t="shared" si="14"/>
        <v>100000</v>
      </c>
      <c r="K40" s="23">
        <v>100000</v>
      </c>
      <c r="L40" s="23">
        <v>0</v>
      </c>
      <c r="M40" s="23">
        <v>0</v>
      </c>
      <c r="N40" s="23">
        <v>0</v>
      </c>
      <c r="O40" s="23">
        <v>0</v>
      </c>
    </row>
    <row r="41" spans="1:15" ht="41.25" customHeight="1" x14ac:dyDescent="0.25">
      <c r="A41" s="13">
        <v>1</v>
      </c>
      <c r="B41" s="61" t="s">
        <v>60</v>
      </c>
      <c r="C41" s="22" t="s">
        <v>64</v>
      </c>
      <c r="D41" s="22" t="s">
        <v>65</v>
      </c>
      <c r="E41" s="22" t="s">
        <v>20</v>
      </c>
      <c r="F41" s="27" t="s">
        <v>20</v>
      </c>
      <c r="G41" s="27" t="s">
        <v>30</v>
      </c>
      <c r="H41" s="22" t="s">
        <v>25</v>
      </c>
      <c r="I41" s="23">
        <v>8147271</v>
      </c>
      <c r="J41" s="23">
        <f t="shared" si="14"/>
        <v>7197758</v>
      </c>
      <c r="K41" s="23">
        <v>0</v>
      </c>
      <c r="L41" s="23">
        <v>0</v>
      </c>
      <c r="M41" s="23">
        <v>0</v>
      </c>
      <c r="N41" s="23">
        <v>7197758</v>
      </c>
      <c r="O41" s="23">
        <v>0</v>
      </c>
    </row>
    <row r="42" spans="1:15" ht="51" customHeight="1" x14ac:dyDescent="0.25">
      <c r="A42" s="13">
        <v>0</v>
      </c>
      <c r="B42" s="61" t="s">
        <v>20</v>
      </c>
      <c r="C42" s="22"/>
      <c r="D42" s="22" t="s">
        <v>20</v>
      </c>
      <c r="E42" s="22" t="s">
        <v>114</v>
      </c>
      <c r="F42" s="27" t="s">
        <v>115</v>
      </c>
      <c r="G42" s="27" t="s">
        <v>30</v>
      </c>
      <c r="H42" s="22" t="s">
        <v>20</v>
      </c>
      <c r="I42" s="21" t="s">
        <v>20</v>
      </c>
      <c r="J42" s="23">
        <f t="shared" si="14"/>
        <v>7197758</v>
      </c>
      <c r="K42" s="23">
        <v>0</v>
      </c>
      <c r="L42" s="23">
        <v>0</v>
      </c>
      <c r="M42" s="23">
        <v>0</v>
      </c>
      <c r="N42" s="23">
        <v>7197758</v>
      </c>
      <c r="O42" s="23">
        <v>0</v>
      </c>
    </row>
    <row r="43" spans="1:15" ht="54.75" customHeight="1" x14ac:dyDescent="0.25">
      <c r="A43" s="13">
        <v>1</v>
      </c>
      <c r="B43" s="61" t="s">
        <v>63</v>
      </c>
      <c r="C43" s="22" t="s">
        <v>67</v>
      </c>
      <c r="D43" s="22" t="s">
        <v>68</v>
      </c>
      <c r="E43" s="22" t="s">
        <v>20</v>
      </c>
      <c r="F43" s="27" t="s">
        <v>20</v>
      </c>
      <c r="G43" s="27" t="s">
        <v>30</v>
      </c>
      <c r="H43" s="22" t="s">
        <v>25</v>
      </c>
      <c r="I43" s="23">
        <v>54580684</v>
      </c>
      <c r="J43" s="23">
        <f t="shared" si="14"/>
        <v>50947226</v>
      </c>
      <c r="K43" s="23">
        <v>0</v>
      </c>
      <c r="L43" s="23">
        <v>0</v>
      </c>
      <c r="M43" s="23">
        <v>0</v>
      </c>
      <c r="N43" s="23">
        <v>50947226</v>
      </c>
      <c r="O43" s="23">
        <v>0</v>
      </c>
    </row>
    <row r="44" spans="1:15" ht="52.5" customHeight="1" x14ac:dyDescent="0.25">
      <c r="A44" s="13">
        <v>0</v>
      </c>
      <c r="B44" s="61" t="s">
        <v>20</v>
      </c>
      <c r="C44" s="22"/>
      <c r="D44" s="22" t="s">
        <v>20</v>
      </c>
      <c r="E44" s="22" t="s">
        <v>114</v>
      </c>
      <c r="F44" s="27" t="s">
        <v>115</v>
      </c>
      <c r="G44" s="27" t="s">
        <v>30</v>
      </c>
      <c r="H44" s="22" t="s">
        <v>20</v>
      </c>
      <c r="I44" s="21" t="s">
        <v>20</v>
      </c>
      <c r="J44" s="23">
        <f t="shared" si="14"/>
        <v>50947226</v>
      </c>
      <c r="K44" s="23">
        <v>0</v>
      </c>
      <c r="L44" s="23">
        <v>0</v>
      </c>
      <c r="M44" s="23">
        <v>0</v>
      </c>
      <c r="N44" s="23">
        <v>50947226</v>
      </c>
      <c r="O44" s="23">
        <v>0</v>
      </c>
    </row>
    <row r="45" spans="1:15" ht="54.75" customHeight="1" x14ac:dyDescent="0.25">
      <c r="A45" s="13">
        <v>1</v>
      </c>
      <c r="B45" s="61" t="s">
        <v>66</v>
      </c>
      <c r="C45" s="22" t="s">
        <v>70</v>
      </c>
      <c r="D45" s="22" t="s">
        <v>71</v>
      </c>
      <c r="E45" s="22" t="s">
        <v>20</v>
      </c>
      <c r="F45" s="27" t="s">
        <v>20</v>
      </c>
      <c r="G45" s="27" t="s">
        <v>30</v>
      </c>
      <c r="H45" s="22" t="s">
        <v>25</v>
      </c>
      <c r="I45" s="23">
        <v>18070262</v>
      </c>
      <c r="J45" s="23">
        <f t="shared" si="14"/>
        <v>413949.95999999996</v>
      </c>
      <c r="K45" s="23">
        <f>K46</f>
        <v>0</v>
      </c>
      <c r="L45" s="23">
        <f t="shared" ref="L45:O45" si="15">L46</f>
        <v>0</v>
      </c>
      <c r="M45" s="23">
        <f t="shared" si="15"/>
        <v>0</v>
      </c>
      <c r="N45" s="23">
        <f t="shared" si="15"/>
        <v>413949.95999999996</v>
      </c>
      <c r="O45" s="23">
        <f t="shared" si="15"/>
        <v>0</v>
      </c>
    </row>
    <row r="46" spans="1:15" ht="48.75" customHeight="1" x14ac:dyDescent="0.25">
      <c r="A46" s="13">
        <v>0</v>
      </c>
      <c r="B46" s="61" t="s">
        <v>20</v>
      </c>
      <c r="C46" s="22"/>
      <c r="D46" s="22" t="s">
        <v>20</v>
      </c>
      <c r="E46" s="22" t="s">
        <v>114</v>
      </c>
      <c r="F46" s="27" t="s">
        <v>115</v>
      </c>
      <c r="G46" s="27" t="s">
        <v>30</v>
      </c>
      <c r="H46" s="22" t="s">
        <v>20</v>
      </c>
      <c r="I46" s="21" t="s">
        <v>20</v>
      </c>
      <c r="J46" s="23">
        <f t="shared" si="14"/>
        <v>413949.95999999996</v>
      </c>
      <c r="K46" s="23">
        <v>0</v>
      </c>
      <c r="L46" s="23">
        <v>0</v>
      </c>
      <c r="M46" s="23">
        <v>0</v>
      </c>
      <c r="N46" s="23">
        <f>252005+161944.96</f>
        <v>413949.95999999996</v>
      </c>
      <c r="O46" s="23">
        <v>0</v>
      </c>
    </row>
    <row r="47" spans="1:15" ht="68.25" customHeight="1" x14ac:dyDescent="0.25">
      <c r="A47" s="13">
        <v>1</v>
      </c>
      <c r="B47" s="61" t="s">
        <v>69</v>
      </c>
      <c r="C47" s="22" t="s">
        <v>74</v>
      </c>
      <c r="D47" s="22" t="s">
        <v>75</v>
      </c>
      <c r="E47" s="22" t="s">
        <v>20</v>
      </c>
      <c r="F47" s="27" t="s">
        <v>20</v>
      </c>
      <c r="G47" s="27" t="s">
        <v>30</v>
      </c>
      <c r="H47" s="22" t="s">
        <v>25</v>
      </c>
      <c r="I47" s="23">
        <v>1122066.26</v>
      </c>
      <c r="J47" s="23">
        <f t="shared" si="14"/>
        <v>100000</v>
      </c>
      <c r="K47" s="23">
        <v>100000</v>
      </c>
      <c r="L47" s="23">
        <v>0</v>
      </c>
      <c r="M47" s="23">
        <v>0</v>
      </c>
      <c r="N47" s="23">
        <v>0</v>
      </c>
      <c r="O47" s="23">
        <v>0</v>
      </c>
    </row>
    <row r="48" spans="1:15" ht="57.75" customHeight="1" x14ac:dyDescent="0.25">
      <c r="A48" s="13">
        <v>0</v>
      </c>
      <c r="B48" s="61" t="s">
        <v>20</v>
      </c>
      <c r="C48" s="22"/>
      <c r="D48" s="22" t="s">
        <v>20</v>
      </c>
      <c r="E48" s="22" t="s">
        <v>38</v>
      </c>
      <c r="F48" s="27" t="s">
        <v>39</v>
      </c>
      <c r="G48" s="27" t="s">
        <v>30</v>
      </c>
      <c r="H48" s="22" t="s">
        <v>20</v>
      </c>
      <c r="I48" s="21" t="s">
        <v>20</v>
      </c>
      <c r="J48" s="23">
        <f t="shared" si="14"/>
        <v>100000</v>
      </c>
      <c r="K48" s="23">
        <v>100000</v>
      </c>
      <c r="L48" s="23">
        <v>0</v>
      </c>
      <c r="M48" s="23">
        <v>0</v>
      </c>
      <c r="N48" s="23">
        <v>0</v>
      </c>
      <c r="O48" s="23">
        <v>0</v>
      </c>
    </row>
    <row r="49" spans="1:15" ht="59.25" customHeight="1" x14ac:dyDescent="0.25">
      <c r="A49" s="13">
        <v>1</v>
      </c>
      <c r="B49" s="61" t="s">
        <v>72</v>
      </c>
      <c r="C49" s="22" t="s">
        <v>77</v>
      </c>
      <c r="D49" s="22" t="s">
        <v>78</v>
      </c>
      <c r="E49" s="22" t="s">
        <v>20</v>
      </c>
      <c r="F49" s="27" t="s">
        <v>20</v>
      </c>
      <c r="G49" s="27" t="s">
        <v>30</v>
      </c>
      <c r="H49" s="22" t="s">
        <v>25</v>
      </c>
      <c r="I49" s="23">
        <v>907781.66</v>
      </c>
      <c r="J49" s="23">
        <f t="shared" si="14"/>
        <v>100000</v>
      </c>
      <c r="K49" s="23">
        <v>100000</v>
      </c>
      <c r="L49" s="23">
        <v>0</v>
      </c>
      <c r="M49" s="23">
        <v>0</v>
      </c>
      <c r="N49" s="23">
        <v>0</v>
      </c>
      <c r="O49" s="23">
        <v>0</v>
      </c>
    </row>
    <row r="50" spans="1:15" ht="58.5" customHeight="1" x14ac:dyDescent="0.25">
      <c r="A50" s="13">
        <v>0</v>
      </c>
      <c r="B50" s="61" t="s">
        <v>20</v>
      </c>
      <c r="C50" s="22"/>
      <c r="D50" s="22" t="s">
        <v>20</v>
      </c>
      <c r="E50" s="22" t="s">
        <v>38</v>
      </c>
      <c r="F50" s="27" t="s">
        <v>39</v>
      </c>
      <c r="G50" s="27" t="s">
        <v>30</v>
      </c>
      <c r="H50" s="22" t="s">
        <v>20</v>
      </c>
      <c r="I50" s="21" t="s">
        <v>20</v>
      </c>
      <c r="J50" s="23">
        <f t="shared" si="14"/>
        <v>100000</v>
      </c>
      <c r="K50" s="23">
        <v>100000</v>
      </c>
      <c r="L50" s="23">
        <v>0</v>
      </c>
      <c r="M50" s="23">
        <v>0</v>
      </c>
      <c r="N50" s="23">
        <v>0</v>
      </c>
      <c r="O50" s="23">
        <v>0</v>
      </c>
    </row>
    <row r="51" spans="1:15" ht="105.75" customHeight="1" x14ac:dyDescent="0.25">
      <c r="A51" s="13">
        <v>1</v>
      </c>
      <c r="B51" s="61" t="s">
        <v>73</v>
      </c>
      <c r="C51" s="22" t="s">
        <v>80</v>
      </c>
      <c r="D51" s="22" t="s">
        <v>81</v>
      </c>
      <c r="E51" s="22" t="s">
        <v>20</v>
      </c>
      <c r="F51" s="27" t="s">
        <v>20</v>
      </c>
      <c r="G51" s="27" t="s">
        <v>30</v>
      </c>
      <c r="H51" s="22" t="s">
        <v>25</v>
      </c>
      <c r="I51" s="23">
        <v>1219829.3600000001</v>
      </c>
      <c r="J51" s="23">
        <f t="shared" si="14"/>
        <v>100000</v>
      </c>
      <c r="K51" s="23">
        <v>100000</v>
      </c>
      <c r="L51" s="23">
        <v>0</v>
      </c>
      <c r="M51" s="23">
        <v>0</v>
      </c>
      <c r="N51" s="23">
        <v>0</v>
      </c>
      <c r="O51" s="23">
        <v>0</v>
      </c>
    </row>
    <row r="52" spans="1:15" ht="54" customHeight="1" x14ac:dyDescent="0.25">
      <c r="A52" s="13">
        <v>0</v>
      </c>
      <c r="B52" s="61" t="s">
        <v>20</v>
      </c>
      <c r="C52" s="22"/>
      <c r="D52" s="22" t="s">
        <v>20</v>
      </c>
      <c r="E52" s="22" t="s">
        <v>38</v>
      </c>
      <c r="F52" s="27" t="s">
        <v>39</v>
      </c>
      <c r="G52" s="27" t="s">
        <v>30</v>
      </c>
      <c r="H52" s="22" t="s">
        <v>20</v>
      </c>
      <c r="I52" s="21" t="s">
        <v>20</v>
      </c>
      <c r="J52" s="23">
        <f t="shared" si="14"/>
        <v>100000</v>
      </c>
      <c r="K52" s="23">
        <v>100000</v>
      </c>
      <c r="L52" s="23">
        <v>0</v>
      </c>
      <c r="M52" s="23">
        <v>0</v>
      </c>
      <c r="N52" s="23">
        <v>0</v>
      </c>
      <c r="O52" s="23">
        <v>0</v>
      </c>
    </row>
    <row r="53" spans="1:15" ht="40.5" customHeight="1" x14ac:dyDescent="0.25">
      <c r="A53" s="13">
        <v>1</v>
      </c>
      <c r="B53" s="61" t="s">
        <v>76</v>
      </c>
      <c r="C53" s="22" t="s">
        <v>83</v>
      </c>
      <c r="D53" s="22" t="s">
        <v>84</v>
      </c>
      <c r="E53" s="22" t="s">
        <v>20</v>
      </c>
      <c r="F53" s="27" t="s">
        <v>20</v>
      </c>
      <c r="G53" s="27" t="s">
        <v>30</v>
      </c>
      <c r="H53" s="22" t="s">
        <v>25</v>
      </c>
      <c r="I53" s="23">
        <v>1813654.45</v>
      </c>
      <c r="J53" s="23">
        <f t="shared" si="14"/>
        <v>100000</v>
      </c>
      <c r="K53" s="23">
        <v>100000</v>
      </c>
      <c r="L53" s="23">
        <v>0</v>
      </c>
      <c r="M53" s="23">
        <v>0</v>
      </c>
      <c r="N53" s="23">
        <v>0</v>
      </c>
      <c r="O53" s="23">
        <v>0</v>
      </c>
    </row>
    <row r="54" spans="1:15" ht="54" customHeight="1" x14ac:dyDescent="0.25">
      <c r="A54" s="13">
        <v>0</v>
      </c>
      <c r="B54" s="61" t="s">
        <v>20</v>
      </c>
      <c r="C54" s="22"/>
      <c r="D54" s="22" t="s">
        <v>20</v>
      </c>
      <c r="E54" s="22" t="s">
        <v>38</v>
      </c>
      <c r="F54" s="27" t="s">
        <v>39</v>
      </c>
      <c r="G54" s="27" t="s">
        <v>30</v>
      </c>
      <c r="H54" s="22" t="s">
        <v>20</v>
      </c>
      <c r="I54" s="21" t="s">
        <v>20</v>
      </c>
      <c r="J54" s="23">
        <f t="shared" si="14"/>
        <v>100000</v>
      </c>
      <c r="K54" s="23">
        <v>100000</v>
      </c>
      <c r="L54" s="23">
        <v>0</v>
      </c>
      <c r="M54" s="23">
        <v>0</v>
      </c>
      <c r="N54" s="23">
        <v>0</v>
      </c>
      <c r="O54" s="23">
        <v>0</v>
      </c>
    </row>
    <row r="55" spans="1:15" ht="62.25" customHeight="1" x14ac:dyDescent="0.25">
      <c r="A55" s="13">
        <v>1</v>
      </c>
      <c r="B55" s="61" t="s">
        <v>79</v>
      </c>
      <c r="C55" s="22" t="s">
        <v>86</v>
      </c>
      <c r="D55" s="22" t="s">
        <v>87</v>
      </c>
      <c r="E55" s="22" t="s">
        <v>20</v>
      </c>
      <c r="F55" s="27" t="s">
        <v>20</v>
      </c>
      <c r="G55" s="27" t="s">
        <v>30</v>
      </c>
      <c r="H55" s="22" t="s">
        <v>25</v>
      </c>
      <c r="I55" s="23">
        <v>1826153.4</v>
      </c>
      <c r="J55" s="23">
        <f t="shared" si="14"/>
        <v>100000</v>
      </c>
      <c r="K55" s="23">
        <v>100000</v>
      </c>
      <c r="L55" s="23">
        <v>0</v>
      </c>
      <c r="M55" s="23">
        <v>0</v>
      </c>
      <c r="N55" s="23">
        <v>0</v>
      </c>
      <c r="O55" s="23">
        <v>0</v>
      </c>
    </row>
    <row r="56" spans="1:15" ht="54" customHeight="1" x14ac:dyDescent="0.25">
      <c r="A56" s="13">
        <v>0</v>
      </c>
      <c r="B56" s="61" t="s">
        <v>20</v>
      </c>
      <c r="C56" s="22"/>
      <c r="D56" s="22" t="s">
        <v>20</v>
      </c>
      <c r="E56" s="22" t="s">
        <v>38</v>
      </c>
      <c r="F56" s="27" t="s">
        <v>39</v>
      </c>
      <c r="G56" s="27" t="s">
        <v>30</v>
      </c>
      <c r="H56" s="22" t="s">
        <v>20</v>
      </c>
      <c r="I56" s="21" t="s">
        <v>20</v>
      </c>
      <c r="J56" s="23">
        <f t="shared" si="14"/>
        <v>100000</v>
      </c>
      <c r="K56" s="23">
        <v>100000</v>
      </c>
      <c r="L56" s="23">
        <v>0</v>
      </c>
      <c r="M56" s="23">
        <v>0</v>
      </c>
      <c r="N56" s="23">
        <v>0</v>
      </c>
      <c r="O56" s="23">
        <v>0</v>
      </c>
    </row>
    <row r="57" spans="1:15" ht="54.75" customHeight="1" x14ac:dyDescent="0.25">
      <c r="A57" s="13">
        <v>1</v>
      </c>
      <c r="B57" s="61" t="s">
        <v>82</v>
      </c>
      <c r="C57" s="22" t="s">
        <v>89</v>
      </c>
      <c r="D57" s="22" t="s">
        <v>90</v>
      </c>
      <c r="E57" s="22" t="s">
        <v>20</v>
      </c>
      <c r="F57" s="27" t="s">
        <v>20</v>
      </c>
      <c r="G57" s="27" t="s">
        <v>30</v>
      </c>
      <c r="H57" s="22" t="s">
        <v>25</v>
      </c>
      <c r="I57" s="23">
        <v>2199495.9500000002</v>
      </c>
      <c r="J57" s="23">
        <f t="shared" si="14"/>
        <v>200000</v>
      </c>
      <c r="K57" s="23">
        <v>200000</v>
      </c>
      <c r="L57" s="23">
        <v>0</v>
      </c>
      <c r="M57" s="23">
        <v>0</v>
      </c>
      <c r="N57" s="23">
        <v>0</v>
      </c>
      <c r="O57" s="23">
        <v>0</v>
      </c>
    </row>
    <row r="58" spans="1:15" ht="51.75" customHeight="1" x14ac:dyDescent="0.25">
      <c r="A58" s="13">
        <v>0</v>
      </c>
      <c r="B58" s="61" t="s">
        <v>20</v>
      </c>
      <c r="C58" s="22"/>
      <c r="D58" s="22" t="s">
        <v>20</v>
      </c>
      <c r="E58" s="22" t="s">
        <v>38</v>
      </c>
      <c r="F58" s="27" t="s">
        <v>39</v>
      </c>
      <c r="G58" s="27" t="s">
        <v>30</v>
      </c>
      <c r="H58" s="22" t="s">
        <v>20</v>
      </c>
      <c r="I58" s="21" t="s">
        <v>20</v>
      </c>
      <c r="J58" s="23">
        <f t="shared" si="14"/>
        <v>200000</v>
      </c>
      <c r="K58" s="23">
        <v>200000</v>
      </c>
      <c r="L58" s="23">
        <v>0</v>
      </c>
      <c r="M58" s="23">
        <v>0</v>
      </c>
      <c r="N58" s="23">
        <v>0</v>
      </c>
      <c r="O58" s="23">
        <v>0</v>
      </c>
    </row>
    <row r="59" spans="1:15" ht="63.75" x14ac:dyDescent="0.25">
      <c r="A59" s="13">
        <v>1</v>
      </c>
      <c r="B59" s="61" t="s">
        <v>85</v>
      </c>
      <c r="C59" s="22" t="s">
        <v>92</v>
      </c>
      <c r="D59" s="22" t="s">
        <v>93</v>
      </c>
      <c r="E59" s="22" t="s">
        <v>20</v>
      </c>
      <c r="F59" s="27" t="s">
        <v>20</v>
      </c>
      <c r="G59" s="27" t="s">
        <v>30</v>
      </c>
      <c r="H59" s="22" t="s">
        <v>25</v>
      </c>
      <c r="I59" s="23">
        <v>4100862.6</v>
      </c>
      <c r="J59" s="23">
        <f t="shared" si="14"/>
        <v>200000</v>
      </c>
      <c r="K59" s="23">
        <v>200000</v>
      </c>
      <c r="L59" s="23">
        <v>0</v>
      </c>
      <c r="M59" s="23">
        <v>0</v>
      </c>
      <c r="N59" s="23">
        <v>0</v>
      </c>
      <c r="O59" s="23">
        <v>0</v>
      </c>
    </row>
    <row r="60" spans="1:15" ht="52.5" customHeight="1" x14ac:dyDescent="0.25">
      <c r="A60" s="13">
        <v>0</v>
      </c>
      <c r="B60" s="61" t="s">
        <v>20</v>
      </c>
      <c r="C60" s="22"/>
      <c r="D60" s="22" t="s">
        <v>20</v>
      </c>
      <c r="E60" s="22" t="s">
        <v>38</v>
      </c>
      <c r="F60" s="27" t="s">
        <v>39</v>
      </c>
      <c r="G60" s="27" t="s">
        <v>30</v>
      </c>
      <c r="H60" s="22" t="s">
        <v>20</v>
      </c>
      <c r="I60" s="21" t="s">
        <v>20</v>
      </c>
      <c r="J60" s="23">
        <f t="shared" si="14"/>
        <v>200000</v>
      </c>
      <c r="K60" s="23">
        <v>200000</v>
      </c>
      <c r="L60" s="23">
        <v>0</v>
      </c>
      <c r="M60" s="23">
        <v>0</v>
      </c>
      <c r="N60" s="23">
        <v>0</v>
      </c>
      <c r="O60" s="23">
        <v>0</v>
      </c>
    </row>
    <row r="61" spans="1:15" ht="54" customHeight="1" x14ac:dyDescent="0.25">
      <c r="A61" s="13">
        <v>1</v>
      </c>
      <c r="B61" s="61" t="s">
        <v>88</v>
      </c>
      <c r="C61" s="22" t="s">
        <v>95</v>
      </c>
      <c r="D61" s="22" t="s">
        <v>96</v>
      </c>
      <c r="E61" s="22" t="s">
        <v>20</v>
      </c>
      <c r="F61" s="27" t="s">
        <v>20</v>
      </c>
      <c r="G61" s="27" t="s">
        <v>30</v>
      </c>
      <c r="H61" s="22" t="s">
        <v>25</v>
      </c>
      <c r="I61" s="23">
        <v>817771.99</v>
      </c>
      <c r="J61" s="23">
        <f t="shared" si="14"/>
        <v>100000</v>
      </c>
      <c r="K61" s="23">
        <v>100000</v>
      </c>
      <c r="L61" s="23">
        <v>0</v>
      </c>
      <c r="M61" s="23">
        <v>0</v>
      </c>
      <c r="N61" s="23">
        <v>0</v>
      </c>
      <c r="O61" s="23">
        <v>0</v>
      </c>
    </row>
    <row r="62" spans="1:15" ht="57" customHeight="1" x14ac:dyDescent="0.25">
      <c r="A62" s="13">
        <v>0</v>
      </c>
      <c r="B62" s="61" t="s">
        <v>20</v>
      </c>
      <c r="C62" s="22"/>
      <c r="D62" s="22" t="s">
        <v>20</v>
      </c>
      <c r="E62" s="22" t="s">
        <v>38</v>
      </c>
      <c r="F62" s="27" t="s">
        <v>39</v>
      </c>
      <c r="G62" s="27" t="s">
        <v>30</v>
      </c>
      <c r="H62" s="22" t="s">
        <v>20</v>
      </c>
      <c r="I62" s="21" t="s">
        <v>20</v>
      </c>
      <c r="J62" s="23">
        <f t="shared" si="14"/>
        <v>100000</v>
      </c>
      <c r="K62" s="23">
        <v>100000</v>
      </c>
      <c r="L62" s="23">
        <v>0</v>
      </c>
      <c r="M62" s="23">
        <v>0</v>
      </c>
      <c r="N62" s="23">
        <v>0</v>
      </c>
      <c r="O62" s="23">
        <v>0</v>
      </c>
    </row>
    <row r="63" spans="1:15" ht="106.5" customHeight="1" x14ac:dyDescent="0.25">
      <c r="A63" s="13">
        <v>1</v>
      </c>
      <c r="B63" s="61" t="s">
        <v>91</v>
      </c>
      <c r="C63" s="22" t="s">
        <v>98</v>
      </c>
      <c r="D63" s="22" t="s">
        <v>99</v>
      </c>
      <c r="E63" s="22" t="s">
        <v>20</v>
      </c>
      <c r="F63" s="27" t="s">
        <v>20</v>
      </c>
      <c r="G63" s="27" t="s">
        <v>30</v>
      </c>
      <c r="H63" s="22" t="s">
        <v>25</v>
      </c>
      <c r="I63" s="23">
        <v>497998.2</v>
      </c>
      <c r="J63" s="23">
        <f t="shared" si="14"/>
        <v>100000</v>
      </c>
      <c r="K63" s="23">
        <v>100000</v>
      </c>
      <c r="L63" s="23">
        <v>0</v>
      </c>
      <c r="M63" s="23">
        <v>0</v>
      </c>
      <c r="N63" s="23">
        <v>0</v>
      </c>
      <c r="O63" s="23">
        <v>0</v>
      </c>
    </row>
    <row r="64" spans="1:15" ht="57" customHeight="1" x14ac:dyDescent="0.25">
      <c r="A64" s="13">
        <v>0</v>
      </c>
      <c r="B64" s="61" t="s">
        <v>20</v>
      </c>
      <c r="C64" s="22"/>
      <c r="D64" s="22" t="s">
        <v>20</v>
      </c>
      <c r="E64" s="22" t="s">
        <v>38</v>
      </c>
      <c r="F64" s="27" t="s">
        <v>39</v>
      </c>
      <c r="G64" s="27" t="s">
        <v>30</v>
      </c>
      <c r="H64" s="22" t="s">
        <v>20</v>
      </c>
      <c r="I64" s="21" t="s">
        <v>20</v>
      </c>
      <c r="J64" s="23">
        <f t="shared" si="14"/>
        <v>100000</v>
      </c>
      <c r="K64" s="23">
        <v>100000</v>
      </c>
      <c r="L64" s="23">
        <v>0</v>
      </c>
      <c r="M64" s="23">
        <v>0</v>
      </c>
      <c r="N64" s="23">
        <v>0</v>
      </c>
      <c r="O64" s="23">
        <v>0</v>
      </c>
    </row>
    <row r="65" spans="1:16" ht="80.25" customHeight="1" x14ac:dyDescent="0.25">
      <c r="A65" s="13">
        <v>1</v>
      </c>
      <c r="B65" s="61" t="s">
        <v>94</v>
      </c>
      <c r="C65" s="22" t="s">
        <v>100</v>
      </c>
      <c r="D65" s="22" t="s">
        <v>101</v>
      </c>
      <c r="E65" s="22" t="s">
        <v>20</v>
      </c>
      <c r="F65" s="27" t="s">
        <v>20</v>
      </c>
      <c r="G65" s="27" t="s">
        <v>30</v>
      </c>
      <c r="H65" s="22" t="s">
        <v>25</v>
      </c>
      <c r="I65" s="23">
        <v>1298942.29</v>
      </c>
      <c r="J65" s="23">
        <f t="shared" si="14"/>
        <v>100000</v>
      </c>
      <c r="K65" s="23">
        <v>100000</v>
      </c>
      <c r="L65" s="23">
        <v>0</v>
      </c>
      <c r="M65" s="23">
        <v>0</v>
      </c>
      <c r="N65" s="23">
        <v>0</v>
      </c>
      <c r="O65" s="23">
        <v>0</v>
      </c>
    </row>
    <row r="66" spans="1:16" ht="57" customHeight="1" x14ac:dyDescent="0.25">
      <c r="B66" s="61" t="s">
        <v>20</v>
      </c>
      <c r="C66" s="22"/>
      <c r="D66" s="22" t="s">
        <v>20</v>
      </c>
      <c r="E66" s="22" t="s">
        <v>38</v>
      </c>
      <c r="F66" s="27" t="s">
        <v>39</v>
      </c>
      <c r="G66" s="27" t="s">
        <v>30</v>
      </c>
      <c r="H66" s="22" t="s">
        <v>20</v>
      </c>
      <c r="I66" s="21" t="s">
        <v>20</v>
      </c>
      <c r="J66" s="23">
        <f t="shared" si="14"/>
        <v>100000</v>
      </c>
      <c r="K66" s="23">
        <v>100000</v>
      </c>
      <c r="L66" s="23">
        <v>0</v>
      </c>
      <c r="M66" s="23">
        <v>0</v>
      </c>
      <c r="N66" s="23">
        <v>0</v>
      </c>
      <c r="O66" s="23">
        <v>0</v>
      </c>
    </row>
    <row r="67" spans="1:16" ht="57" customHeight="1" x14ac:dyDescent="0.25">
      <c r="B67" s="54" t="s">
        <v>97</v>
      </c>
      <c r="C67" s="53" t="s">
        <v>117</v>
      </c>
      <c r="D67" s="53" t="s">
        <v>116</v>
      </c>
      <c r="E67" s="53" t="s">
        <v>20</v>
      </c>
      <c r="F67" s="55" t="s">
        <v>20</v>
      </c>
      <c r="G67" s="55" t="s">
        <v>30</v>
      </c>
      <c r="H67" s="53" t="s">
        <v>25</v>
      </c>
      <c r="I67" s="56">
        <v>4277315</v>
      </c>
      <c r="J67" s="56">
        <f t="shared" si="14"/>
        <v>100000</v>
      </c>
      <c r="K67" s="56">
        <v>100000</v>
      </c>
      <c r="L67" s="56"/>
      <c r="M67" s="56"/>
      <c r="N67" s="56"/>
      <c r="O67" s="56"/>
    </row>
    <row r="68" spans="1:16" ht="57" customHeight="1" x14ac:dyDescent="0.25">
      <c r="B68" s="61"/>
      <c r="C68" s="22"/>
      <c r="D68" s="22" t="s">
        <v>20</v>
      </c>
      <c r="E68" s="22" t="s">
        <v>38</v>
      </c>
      <c r="F68" s="27" t="s">
        <v>39</v>
      </c>
      <c r="G68" s="27"/>
      <c r="H68" s="22" t="s">
        <v>20</v>
      </c>
      <c r="I68" s="21" t="s">
        <v>20</v>
      </c>
      <c r="J68" s="23">
        <f t="shared" si="14"/>
        <v>100000</v>
      </c>
      <c r="K68" s="23">
        <v>100000</v>
      </c>
      <c r="L68" s="23">
        <v>0</v>
      </c>
      <c r="M68" s="23">
        <v>0</v>
      </c>
      <c r="N68" s="23">
        <v>0</v>
      </c>
      <c r="O68" s="23">
        <v>0</v>
      </c>
    </row>
    <row r="69" spans="1:16" s="29" customFormat="1" x14ac:dyDescent="0.25">
      <c r="B69" s="64" t="s">
        <v>20</v>
      </c>
      <c r="C69" s="30"/>
      <c r="D69" s="30" t="s">
        <v>20</v>
      </c>
      <c r="E69" s="30" t="s">
        <v>20</v>
      </c>
      <c r="F69" s="30" t="s">
        <v>20</v>
      </c>
      <c r="G69" s="30" t="s">
        <v>20</v>
      </c>
      <c r="H69" s="30" t="s">
        <v>20</v>
      </c>
      <c r="I69" s="31" t="s">
        <v>102</v>
      </c>
      <c r="J69" s="32">
        <f t="shared" si="14"/>
        <v>117689232.70000002</v>
      </c>
      <c r="K69" s="32">
        <f>K10+K21+K24</f>
        <v>11210963</v>
      </c>
      <c r="L69" s="32">
        <f>L10+L21+L24</f>
        <v>0</v>
      </c>
      <c r="M69" s="32">
        <f>M10+M21+M24</f>
        <v>22754703.18</v>
      </c>
      <c r="N69" s="32">
        <f>N10+N21+N24</f>
        <v>83723566.520000011</v>
      </c>
      <c r="O69" s="32">
        <f>O10+O21+O24</f>
        <v>0</v>
      </c>
    </row>
    <row r="70" spans="1:16" s="59" customFormat="1" ht="96" customHeight="1" x14ac:dyDescent="0.3">
      <c r="A70" s="57"/>
      <c r="B70" s="65"/>
      <c r="C70" s="58" t="s">
        <v>126</v>
      </c>
      <c r="E70" s="60"/>
      <c r="F70" s="60"/>
      <c r="G70" s="60"/>
      <c r="H70" s="60"/>
      <c r="I70" s="60"/>
      <c r="J70" s="60"/>
      <c r="K70" s="60"/>
      <c r="L70" s="60"/>
      <c r="M70" s="69" t="s">
        <v>118</v>
      </c>
      <c r="N70" s="69"/>
      <c r="O70" s="60"/>
      <c r="P70" s="60"/>
    </row>
    <row r="71" spans="1:16" s="47" customFormat="1" ht="12.75" customHeight="1" x14ac:dyDescent="0.2">
      <c r="A71" s="43"/>
      <c r="B71" s="66"/>
      <c r="C71" s="44"/>
      <c r="D71" s="45"/>
      <c r="E71" s="46"/>
      <c r="F71" s="46"/>
      <c r="G71" s="46"/>
      <c r="H71" s="46"/>
      <c r="I71" s="46"/>
      <c r="J71" s="46"/>
      <c r="K71" s="46"/>
      <c r="L71" s="46"/>
      <c r="M71" s="44"/>
      <c r="N71" s="44"/>
      <c r="O71" s="46"/>
      <c r="P71" s="46"/>
    </row>
    <row r="72" spans="1:16" s="49" customFormat="1" ht="35.25" customHeight="1" x14ac:dyDescent="0.25">
      <c r="A72" s="48"/>
      <c r="B72" s="48"/>
      <c r="C72" s="68"/>
      <c r="D72" s="68"/>
      <c r="E72" s="52"/>
      <c r="G72" s="14"/>
      <c r="I72" s="50"/>
      <c r="M72" s="52"/>
      <c r="N72" s="51"/>
    </row>
    <row r="76" spans="1:16" x14ac:dyDescent="0.25">
      <c r="I76" s="5"/>
      <c r="J76" s="5"/>
      <c r="K76" s="5"/>
      <c r="L76" s="5"/>
      <c r="M76" s="5"/>
      <c r="N76" s="5"/>
      <c r="O76" s="5"/>
    </row>
    <row r="77" spans="1:16" x14ac:dyDescent="0.25">
      <c r="I77" s="5"/>
      <c r="J77" s="5"/>
      <c r="K77" s="5"/>
      <c r="L77" s="5"/>
      <c r="M77" s="5"/>
      <c r="N77" s="5"/>
      <c r="O77" s="5"/>
    </row>
    <row r="78" spans="1:16" x14ac:dyDescent="0.25">
      <c r="I78" s="5"/>
      <c r="J78" s="5"/>
      <c r="K78" s="5"/>
      <c r="L78" s="5"/>
      <c r="M78" s="5"/>
      <c r="N78" s="5"/>
      <c r="O78" s="5"/>
    </row>
    <row r="79" spans="1:16" x14ac:dyDescent="0.25">
      <c r="I79" s="5"/>
      <c r="J79" s="5"/>
      <c r="K79" s="5"/>
      <c r="L79" s="5"/>
      <c r="M79" s="5"/>
      <c r="N79" s="5"/>
      <c r="O79" s="5"/>
    </row>
    <row r="80" spans="1:16" x14ac:dyDescent="0.25">
      <c r="I80" s="5"/>
      <c r="J80" s="5"/>
      <c r="K80" s="5"/>
      <c r="L80" s="5"/>
      <c r="M80" s="5"/>
      <c r="N80" s="5"/>
      <c r="O80" s="5"/>
    </row>
  </sheetData>
  <autoFilter ref="A9:WVW70" xr:uid="{00000000-0009-0000-0000-000000000000}"/>
  <mergeCells count="15">
    <mergeCell ref="C72:D72"/>
    <mergeCell ref="M70:N70"/>
    <mergeCell ref="B4:O4"/>
    <mergeCell ref="B5:C5"/>
    <mergeCell ref="B6:C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O7"/>
  </mergeCells>
  <conditionalFormatting sqref="B10:B65">
    <cfRule type="expression" dxfId="22" priority="1" stopIfTrue="1">
      <formula>A10=1</formula>
    </cfRule>
  </conditionalFormatting>
  <conditionalFormatting sqref="C10:C65">
    <cfRule type="expression" dxfId="21" priority="2" stopIfTrue="1">
      <formula>A10=1</formula>
    </cfRule>
  </conditionalFormatting>
  <conditionalFormatting sqref="D10:D65">
    <cfRule type="expression" dxfId="20" priority="3" stopIfTrue="1">
      <formula>A10=1</formula>
    </cfRule>
  </conditionalFormatting>
  <conditionalFormatting sqref="E10:E65">
    <cfRule type="expression" dxfId="19" priority="4" stopIfTrue="1">
      <formula>A10=1</formula>
    </cfRule>
  </conditionalFormatting>
  <conditionalFormatting sqref="E67">
    <cfRule type="expression" dxfId="18" priority="29" stopIfTrue="1">
      <formula>A67=1</formula>
    </cfRule>
  </conditionalFormatting>
  <conditionalFormatting sqref="F10:F65">
    <cfRule type="expression" dxfId="17" priority="5" stopIfTrue="1">
      <formula>A10=1</formula>
    </cfRule>
  </conditionalFormatting>
  <conditionalFormatting sqref="F67">
    <cfRule type="expression" dxfId="16" priority="30" stopIfTrue="1">
      <formula>A67=1</formula>
    </cfRule>
  </conditionalFormatting>
  <conditionalFormatting sqref="G10:G65">
    <cfRule type="expression" dxfId="15" priority="6" stopIfTrue="1">
      <formula>A10=1</formula>
    </cfRule>
  </conditionalFormatting>
  <conditionalFormatting sqref="G67">
    <cfRule type="expression" dxfId="14" priority="31" stopIfTrue="1">
      <formula>A67=1</formula>
    </cfRule>
  </conditionalFormatting>
  <conditionalFormatting sqref="H10:H65">
    <cfRule type="expression" dxfId="13" priority="7" stopIfTrue="1">
      <formula>A10=1</formula>
    </cfRule>
  </conditionalFormatting>
  <conditionalFormatting sqref="H67">
    <cfRule type="expression" dxfId="12" priority="32" stopIfTrue="1">
      <formula>A67=1</formula>
    </cfRule>
  </conditionalFormatting>
  <conditionalFormatting sqref="I10:I65">
    <cfRule type="expression" dxfId="11" priority="8" stopIfTrue="1">
      <formula>A10=1</formula>
    </cfRule>
  </conditionalFormatting>
  <conditionalFormatting sqref="J10:J65">
    <cfRule type="expression" dxfId="10" priority="9" stopIfTrue="1">
      <formula>A10=1</formula>
    </cfRule>
  </conditionalFormatting>
  <conditionalFormatting sqref="K10:K65">
    <cfRule type="expression" dxfId="9" priority="10" stopIfTrue="1">
      <formula>A10=1</formula>
    </cfRule>
  </conditionalFormatting>
  <conditionalFormatting sqref="L10:L14">
    <cfRule type="expression" dxfId="8" priority="43" stopIfTrue="1">
      <formula>A10=1</formula>
    </cfRule>
  </conditionalFormatting>
  <conditionalFormatting sqref="L16:L65">
    <cfRule type="expression" dxfId="7" priority="11" stopIfTrue="1">
      <formula>A16=1</formula>
    </cfRule>
  </conditionalFormatting>
  <conditionalFormatting sqref="L15:O15">
    <cfRule type="expression" dxfId="6" priority="42" stopIfTrue="1">
      <formula>B15=1</formula>
    </cfRule>
  </conditionalFormatting>
  <conditionalFormatting sqref="M10:M14">
    <cfRule type="expression" dxfId="5" priority="44" stopIfTrue="1">
      <formula>A10=1</formula>
    </cfRule>
  </conditionalFormatting>
  <conditionalFormatting sqref="M16:M65">
    <cfRule type="expression" dxfId="4" priority="12" stopIfTrue="1">
      <formula>A16=1</formula>
    </cfRule>
  </conditionalFormatting>
  <conditionalFormatting sqref="N10:N14">
    <cfRule type="expression" dxfId="3" priority="45" stopIfTrue="1">
      <formula>A10=1</formula>
    </cfRule>
  </conditionalFormatting>
  <conditionalFormatting sqref="N16:N65">
    <cfRule type="expression" dxfId="2" priority="13" stopIfTrue="1">
      <formula>A16=1</formula>
    </cfRule>
  </conditionalFormatting>
  <conditionalFormatting sqref="O10:O14">
    <cfRule type="expression" dxfId="1" priority="46" stopIfTrue="1">
      <formula>A10=1</formula>
    </cfRule>
  </conditionalFormatting>
  <conditionalFormatting sqref="O16:O65">
    <cfRule type="expression" dxfId="0" priority="14" stopIfTrue="1">
      <formula>A16=1</formula>
    </cfRule>
  </conditionalFormatting>
  <pageMargins left="0.39370078740157483" right="0.39370078740157483" top="1.1811023622047245" bottom="0.39370078740157483" header="0.31496062992125984" footer="0.23622047244094491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rish_dod_6</vt:lpstr>
      <vt:lpstr>Аркуш1</vt:lpstr>
      <vt:lpstr>rish_dod_6!Заголовки_для_печати</vt:lpstr>
      <vt:lpstr>rish_dod_6!Область_печати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2026-02-17T07:24:50Z</cp:lastPrinted>
  <dcterms:created xsi:type="dcterms:W3CDTF">2025-12-08T12:06:44Z</dcterms:created>
  <dcterms:modified xsi:type="dcterms:W3CDTF">2026-02-25T08:55:49Z</dcterms:modified>
</cp:coreProperties>
</file>