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60" windowWidth="21840" windowHeight="13230"/>
  </bookViews>
  <sheets>
    <sheet name="Лист1" sheetId="19" r:id="rId1"/>
  </sheet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3" i="19" l="1"/>
  <c r="D62" i="19"/>
  <c r="D58" i="19"/>
  <c r="D47" i="19"/>
  <c r="D40" i="19"/>
  <c r="D39" i="19"/>
  <c r="D38" i="19"/>
  <c r="D36" i="19"/>
  <c r="D35" i="19"/>
  <c r="D34" i="19"/>
  <c r="D33" i="19"/>
  <c r="D32" i="19"/>
  <c r="D31" i="19"/>
  <c r="D30" i="19"/>
  <c r="D24" i="19"/>
  <c r="D23" i="19"/>
  <c r="D22" i="19"/>
  <c r="D21" i="19"/>
  <c r="D20" i="19"/>
  <c r="D19" i="19"/>
  <c r="D18" i="19"/>
  <c r="D17" i="19"/>
  <c r="D8" i="19"/>
  <c r="D7" i="19"/>
  <c r="E64" i="19" l="1"/>
  <c r="D64" i="19" s="1"/>
  <c r="G59" i="19"/>
  <c r="F59" i="19"/>
  <c r="E59" i="19"/>
  <c r="G55" i="19"/>
  <c r="E55" i="19"/>
  <c r="F52" i="19"/>
  <c r="E52" i="19"/>
  <c r="F48" i="19"/>
  <c r="E48" i="19"/>
  <c r="D48" i="19" l="1"/>
  <c r="D52" i="19"/>
  <c r="D55" i="19"/>
  <c r="D59" i="19"/>
</calcChain>
</file>

<file path=xl/sharedStrings.xml><?xml version="1.0" encoding="utf-8"?>
<sst xmlns="http://schemas.openxmlformats.org/spreadsheetml/2006/main" count="541" uniqueCount="283">
  <si>
    <t>Напрям публічного інвестування</t>
  </si>
  <si>
    <t>Обгрунтування напряму</t>
  </si>
  <si>
    <t xml:space="preserve">Підсектор
</t>
  </si>
  <si>
    <t>Орієнтовні потреби  щодо здійснення 
публічних інвестицій,
прогнозовані фінансові потреби на наступні роки,
грн</t>
  </si>
  <si>
    <t xml:space="preserve"> Стратегічний документ</t>
  </si>
  <si>
    <t>Посилання на документ</t>
  </si>
  <si>
    <t>Операційний рівень, пов'язане завдання</t>
  </si>
  <si>
    <t>Цільові показники
(уточнюють кінцевий результат, який хочемо отримати за результатом напряму)
Додатково зазначаємо, що фінансова потреба і цільові показники можуть не обмежуватись 2028м роком, у разі якщо реалізація конкретного напряму потребує більше часу, наприклад до 2031 року.</t>
  </si>
  <si>
    <t>Рівні застосування</t>
  </si>
  <si>
    <t>Пріоритетність напряму</t>
  </si>
  <si>
    <t>Обгрунтування розрахунків орієнтовних фінансових потреб</t>
  </si>
  <si>
    <t>Номер завдання</t>
  </si>
  <si>
    <t xml:space="preserve">Назва завдання </t>
  </si>
  <si>
    <t>Назва цільового показника</t>
  </si>
  <si>
    <t>базове значення</t>
  </si>
  <si>
    <t>Одиниця вимірювання</t>
  </si>
  <si>
    <t>Джерело показника</t>
  </si>
  <si>
    <t>Цільове значення
 2026 рік</t>
  </si>
  <si>
    <t>ПІП</t>
  </si>
  <si>
    <t>Програми інвестицій</t>
  </si>
  <si>
    <t>так</t>
  </si>
  <si>
    <t>од</t>
  </si>
  <si>
    <t>https://zakon.rada.gov.ua/laws/show/695-2020-%D0%BF#Text</t>
  </si>
  <si>
    <t>Звітність</t>
  </si>
  <si>
    <t>2.1 за напрямом “Освітні послуги”</t>
  </si>
  <si>
    <t>Покращення матеріально-технічної бази закладів освіти, забезпечення якості освітніх послуг, зокрема у сільській місцевості</t>
  </si>
  <si>
    <t>Державна стратегія регіонального розвитку на 2021-2027 роки;</t>
  </si>
  <si>
    <t>-</t>
  </si>
  <si>
    <t>Стратегія розвитку системи охорони здоров’я на період до 2030 року та затвердження операційного плану заходів з її реалізації у 2025-2027 роках</t>
  </si>
  <si>
    <t>https://zakon.rada.gov.ua/laws/show/34-2025-%D1%80#Text</t>
  </si>
  <si>
    <t>%</t>
  </si>
  <si>
    <t>Стратегія розвитку системи охорони здоров’я на період до 2030 року</t>
  </si>
  <si>
    <t xml:space="preserve">так </t>
  </si>
  <si>
    <t>Спеціалізована медична допомога</t>
  </si>
  <si>
    <t>Забезпечення формування єдиного медичного простору, заклади охорони здоров’я та надавачі медичних послуг в якому працюють за єдиними правилами та здатні забезпечувати належний рівень медичної допомоги незалежно від організаційної форми, форми власності, підпорядкування чи місця перебування особи, що обслуговується, та розроблення відповідних маршрутів пацієнта</t>
  </si>
  <si>
    <t>_</t>
  </si>
  <si>
    <t>Внутрішні звіти</t>
  </si>
  <si>
    <t>Містобудування та благоустрій</t>
  </si>
  <si>
    <t>од.</t>
  </si>
  <si>
    <t>звітність</t>
  </si>
  <si>
    <t>Створення безпечних спортивних майданчиків для життєдіяльності громади.</t>
  </si>
  <si>
    <t>Містобудування, благоустрій</t>
  </si>
  <si>
    <t>Програма реформування і розвитку житлово-комунального господарства м. Новомосковськ на 2021-2025роки</t>
  </si>
  <si>
    <t>https://samar-rada.dp.gov.ua/vsi-normativni-akti/pro-vnesennia-zmin-do-rishennia-miskoi-rady-vid-25092020r-1376-pro-zatverdzhennia-prohramy-reformuvannia-i-rozvytku-zhytlovo-komunalnoho-hospodarstva-m-novomoskovska-na-2021-2025-roky-5</t>
  </si>
  <si>
    <t xml:space="preserve">Завдання п.6 </t>
  </si>
  <si>
    <t>Сфера благоустрію та комунального обслуговування</t>
  </si>
  <si>
    <t>Обладнання дитячих і спортивних майданчиків у місті п 6.3.</t>
  </si>
  <si>
    <t>шт.</t>
  </si>
  <si>
    <t>Рішення міської ради №1376 від 25.09.2020</t>
  </si>
  <si>
    <t>Проєкт спрямований на забеспечення надійного надання послуг в сфері благоустрою громади та покращення стану зон відпочинку населення.</t>
  </si>
  <si>
    <t xml:space="preserve">https://dream.gov.ua/ua/project/DREAM-UA-020125-2E2FF77F/profile?fromFilter[initiator]=9737                 https://dream.gov.ua/ua/project/DREAM-UA-070125-FE4EEBD4/profile?fromFilter[initiator]=9737            https://dream.gov.ua/ua/project/DREAM-UA-070125-26075DED/profile?fromFilter[initiator]=9737        https://dream.gov.ua/ua/project/DREAM-UA-020125-5558D3B7/profile?fromFilter[initiator]=9737     https://dream.gov.ua/ua/project/DREAM-UA-060125-31924739/profile?fromFilter[initiator]=9737     </t>
  </si>
  <si>
    <t>Створення беспечних дитячих  майданчиків для життєдіяльності громади.</t>
  </si>
  <si>
    <t>Сфера благоустрою та комунального обслуговування</t>
  </si>
  <si>
    <t xml:space="preserve">https://dream.gov.ua/ua/project/DREAM-UA-020125-2E2FF77F/profile?fromFilter[initiator]=9737      https://dream.gov.ua/ua/project/DREAM-UA-020125-CF10DE33/profile?fromFilter[initiator]=9737      https://dream.gov.ua/ua/project/DREAM-UA-101224-197F9635/profile?fromFilter[initiator]=9737        </t>
  </si>
  <si>
    <t>Створення беспечних дитячих інклюзивних майданчиків для життєдіяльності громади.</t>
  </si>
  <si>
    <t>Проєкт спрямований на забеспечення разбудови та надійного надання послуг в сфері благоустрою громади та покращення стану зон відпочинку населення.</t>
  </si>
  <si>
    <t>https://dream.gov.ua/ua/project/DREAM-UA-280425-6B23CD58/profile?fromFilter[initiator]=9737</t>
  </si>
  <si>
    <t>Покращення санітарного стану міста завдяки висаждженню зелених насаджень, та доглядом за вже існуючим зеленим господарством</t>
  </si>
  <si>
    <t>Утримання зеленого господарства та висадження зелених насаджень п.6.8.</t>
  </si>
  <si>
    <t>Проєкт спрямований на забеспечення разбудови та надійного надання послуг в сфері благоустрою гормади та покращення стану зон відпочинку населення.</t>
  </si>
  <si>
    <t>Покращення санітарного стану міста  завдяки придбання підмітально-прибиральної машини та доглядом за  центральною площею міста та парком ім. Сучкова</t>
  </si>
  <si>
    <t>Придбання нової спеціальної техніки та навісного обладнання п.6.4</t>
  </si>
  <si>
    <t>https://dream.gov.ua/ua/project/DREAM-UA-100125-F0662846/profile?fromFilter[initiator]=9737</t>
  </si>
  <si>
    <t>Улаштування зеленої зони, клумб, квітників та системи поливу на території парку імені Сучкова, вул.Паланкова, м.Самар, Дніпропетровська область</t>
  </si>
  <si>
    <t>м2</t>
  </si>
  <si>
    <t>Облаштування у закладах дошкільної освіти захисних споруд цивільного захисту (укриттів) та забезпечення їх доступності для всіх учасників освітнього процесу</t>
  </si>
  <si>
    <t xml:space="preserve"> Створення безпечних умов перебування вихованців закладу, педагогічних працівників, персоналу закладів під організації освітнього процесу за очною формою. Існує нагальна поьреба у здійсненні капітальних ремонтів підвальних приміщень у закладах дошкільної освіти та новому будівництві модульних укриттів</t>
  </si>
  <si>
    <t>Дошкільна освіта</t>
  </si>
  <si>
    <t>30 840 000</t>
  </si>
  <si>
    <t>Забезпечення функціонування оптимальної мережі різних типів надавачів освітніх послуг для дітей раннього і дошкільного віку у безпечних умовах.</t>
  </si>
  <si>
    <t>Проєкти спрямовані на створення безпечних умов для перебування  вихованців та персоналу закладів дошкільної освіти.Капітально відремонтовані підвальні приміщення закладів освіти буде облаштовано під найпростіші укриття та внесено до фонду захисних споруд цивільного захисту. Побудовані модульні укриття буде облаштовано відповідно до вимог чинного законодавства та внесен до реєстру захисних споруд цивільного захисту. Реалізація проєктів забезчить можливість очної форми організації освітнього процесу у закладах дошкільної освіти.</t>
  </si>
  <si>
    <t>Розвиток та модернізація дитячо- юнацької спортивної школи для проведення всеукраїнських і міжнародних спортивних змагань та забезпечення навчально-тренувального процесу</t>
  </si>
  <si>
    <t>Покращення якості надання освітніх послуг за рахунок створення додаткових умов навчання і виховання; створення умов повноцінного функціонування спортивного залу, футбольного поля, що спрямоване на залучення населення, особливо молоді, до регулярних занять фізичною культурою і спортом , які сприятимуть нормальному формуванню, гармонійному розвитку організму, що росте; зміцненню здоров'я, покращенню опірності організму до несприятливих дій зовнішнього середовища, підвищенню їх розумової й фізичної працездатності.</t>
  </si>
  <si>
    <t>Позашкільна освіта</t>
  </si>
  <si>
    <t>Державна стратегія регіонального розвитку на 2021-2027 роки</t>
  </si>
  <si>
    <t>Сприяння розвитку позашкільної освіти відповідно до вільного, різнобічного розвитку особистості, інтелектуальних і творчих здібностей, фізичних якостей вихованців, учнів і слухачів та принципу гендерної рівності.</t>
  </si>
  <si>
    <t xml:space="preserve">Капітальний ремонт футбольного поля та капітальний ремонт спортивної зали Дитячо-юнацької спортивної школи </t>
  </si>
  <si>
    <t>Реалізація проєкту дасть можливість покращити умови для занять спортом – безпечне, сучасне та комфортне приміщення мотивує учнів і спортсменів. Розширити спектр спортивних секцій – завдяки новому покриттю, освітленню та обладнанню можна проводити більше видів тренувань.Забезпечити безпеку учасників – усунення зношених конструкцій, оновлення вентиляції, опалення та підлоги зменшує ризик травм.Підвищити рівень спортивних досягнень – якісні умови сприяють кращим результатам у змаганнях.</t>
  </si>
  <si>
    <t xml:space="preserve">Модернізація та відбудова інфраструктури закладів дошкільної освіти </t>
  </si>
  <si>
    <t>71 800 000</t>
  </si>
  <si>
    <t>Реконструкція будівлі ЗДО №5"Веселка", Капітальний ремонт системи водопостачання у КЗ ЗДО №8"Черемушки"; Капітальний ремонт системи вентиляції на харчоблоці  КЗ ЗДО №3 "Ромашка"</t>
  </si>
  <si>
    <t>Реконструкція будівлі закладу дошкільної освіти дасть можливість створити безпечні та комфортні умови для перебування дітей, відповідно до сучасних санітарних та пожежних норм,покращити енергоефективність приміщень (теплоізоляція, нові вікна та двері, сучасні системи опалення та вентиляції).Капітальний ремонт системи водопостачання у закладі дошкільної освіти дасть можливість покращити санітарно-гігієнічні умови у групах, харчоблоці та санвузлах;зменшити ризик виникнення інфекційних захворювань;підвищити енергоефективність та зменшити витрати на утримання системи; створити комфортні умови для проведення навчально-виховного процесу;</t>
  </si>
  <si>
    <t>Проєкт відповідає стратегічним цілям держави у сфері соціальної інфраструктури, спрямований на забезпечення гуманітарної безпеки, доступу до якісних ритуальних послуг та екологічно безпечного поховання. Існуючі кладовища перевантажені, громада потребує сучасного об’єкта з цифровим обліком, секторами для різних конфесій та благоустроєм. Земельна ділянка зареєстрована, підтримана місцевою радою.</t>
  </si>
  <si>
    <t>Містобудування,благоустрій</t>
  </si>
  <si>
    <t>Операційний рівень: Ціль 2.2. Підвищення якості життя населення в громадах
"Розвиток інфраструктури, що забезпечує якість життя населення, зокрема об’єктів соціального, культурного, побутового, рекреаційного призначення, у тому числі ритуального."Це завдання прямо охоплює будівництво кладовищ як об’єктів ритуального призначення, що є частиною муніципальної інфраструктури, спрямованої на покращення умов життя в громадах.</t>
  </si>
  <si>
    <t>Проетом передбачено:Нове будівництво кладовища в Дніпропетровській області, Самарівському районі, м. Самар, в районі вулиці Заводська</t>
  </si>
  <si>
    <t xml:space="preserve">1. Проєкт «Нове будівництво кладовища в м. Самар» спрямований на вирішення конкретної соціальної та інфраструктурної потреби громади, а саме: забезпечення населення м. Самар доступом до сучасної, упорядкованої та функціональної інфраструктури ритуального призначення шляхом будівництва нового кладовища.
</t>
  </si>
  <si>
    <t>Орієнтовна вартість реалізації проєкту визначена на основі аналізу аналогічних об’єктів, діючих нормативів, середньоринкових цін на будівельно-монтажні роботи, а також вимог до благоустрою території та інженерного забезпечення.</t>
  </si>
  <si>
    <t>Влаштування  підземного укриття в підвальному приміщенні комунального некомерційного підприємства "Самарівська міська стоматологічна поліклініка" Самарівської міської ради</t>
  </si>
  <si>
    <t>Стратегія розвитку системи охорони здоров’я на період до 2030 року та затвердження операційного плану заходів з її реалізації у 2026-2028 роках</t>
  </si>
  <si>
    <t xml:space="preserve"> Проєкт спрямований на забезпечення безперебійного та надійного надання послуг зелектроенергії та/або спрямований на забезпечення енергонезалежності роботи підприємства
Передбачено нове будівництво, капітальний ремонт, реконструкцію, модернізацію сонячних панелів </t>
  </si>
  <si>
    <t>Проектом передбачено: В підвальній частині будівлі - влаштування  укриття в підвальному приміщенні поліклініки.</t>
  </si>
  <si>
    <t xml:space="preserve">
Проект облаштування спрямований на влаштування  укриття в підвальному приміщенні поліклініки </t>
  </si>
  <si>
    <t>Встановлення сонячних панелей на покрівлі прибудованої частини приміщення  комунального некомерційного підприємства "Самарівська міська стоматологічна поліклініка" Самарівської міської ради</t>
  </si>
  <si>
    <t>Проєктом передбачено встановлення сонячних панелей на покрівлі прибудованої частини приміщення поліклініки</t>
  </si>
  <si>
    <t>Проєкт встановлення сонячних панелей на покрівлі прибудованої частини приміщення поліклініки</t>
  </si>
  <si>
    <t>Облаштування для підвищення якості надання медичної допомоги та розширення переліку медичних послуг  комунального некомерційного підприємства "Самарівська міська стоматологічна поліклініка" Самарівської міської ради</t>
  </si>
  <si>
    <t>Проєкт спрямований на півищення рівня надання стоматологічної допомоги всім категоріям населення. Передбачено нове медичне обладнання.</t>
  </si>
  <si>
    <t xml:space="preserve">Проєктом передбачено облаштування операційного блоку, медичних кабінетів для підвищення якості надання медичної допомоги та розширення переліку медичних послуг </t>
  </si>
  <si>
    <t>Проєкт  облаштування операційного блоку, медичних кабінетів поліклініки.</t>
  </si>
  <si>
    <t>Створення умов доступності широкого спектра соціальних послуг населення шляхом будівництва ЦНАП прямокутної форми, що складається з двох частин – двоповерхової та триповерхової.</t>
  </si>
  <si>
    <t>Рішення ради від 12 грудня 2024р. №1709</t>
  </si>
  <si>
    <t>Реалізація нового будівництва. Центр надання адміністративних послуг, за адресою: вул. Паланочна, 29</t>
  </si>
  <si>
    <t>За умовну позначку 0,000 будівлі прийнята відмітка чистої підлоги першого поверху. Відмітка підвалу складає мінус 2,850. Висота приміщень першого та другого поверхів від підлоги до плити перекриття складає 3,9 м, третього поверху – 4,2 м. Фундамент будівлі – плитний та стовбчастий з монолітного залізобетону. Колони та плити перекриття – монолітні залізобетонні. Зовнішні та внутрішні стіни – не несучі з газобетонних блоків. </t>
  </si>
  <si>
    <t>Одним із пріоритетних завдань держави та суспільства на даний час є розвиток Центрів надання адміністративних послуг. З метою розширення та збільшення переліку надання адміністративних послуг населенню прийнято рішення по будівництву ЦНАПу. Конструктивна схема будівлі – каркасна. Просторова жорсткість забезпечена сумісною роботою фундаментів, несучих залізобетонних колон та перекриття.</t>
  </si>
  <si>
    <t>Первинна медична допомога</t>
  </si>
  <si>
    <t xml:space="preserve"> Про Стратегію енергозбереження, енергоефективності та розвитку відновлюваних джерел енергії Дніпропетровської області на 2018 – 2035 роки</t>
  </si>
  <si>
    <t>https://oblrada.dp.gov.ua/rishennia/sklikannia-7/xi-sesiya/%E2%84%96-275-11vi%D1%96-01-12-2017/</t>
  </si>
  <si>
    <t>1.7.</t>
  </si>
  <si>
    <t>Зменшення споживання теплової енергії та економія бюджетних коштів</t>
  </si>
  <si>
    <t>Енергетична ефективність об’єкта (так)</t>
  </si>
  <si>
    <t>Проєктно-кошторисна документація та її експертиза, завантажено до  в системи DREAM</t>
  </si>
  <si>
    <t>Стратегії розвитку системи охорони здоров’я на період до 2030 року та затвердження операційного плану заходів з її реалізації у 2025-2027 роках</t>
  </si>
  <si>
    <t>комерційна пропозиція</t>
  </si>
  <si>
    <t>Повноцінне впровадження телемедицини та інтелектуальної системи підтримки клінічних рішень, системи обробки великих даних, штучного інтелекту, запровадження етичних засад використання технологій штучного інтелекту та інструментів на основі даних забезпечення розвитку організаційно-технічних рішень для телемедицини, впровадження штучного інтелекту у сфері охорони здоров’я</t>
  </si>
  <si>
    <t>Потреба у високотехнологічному обладнанні для телемедицини</t>
  </si>
  <si>
    <t>Сприяння доступності для малорухомих верств населення</t>
  </si>
  <si>
    <t>НАЦІОНАЛЬНА СТРАТЕГІЯ із створення безбар’єрного простору в Україні на період до 2030 року</t>
  </si>
  <si>
    <t>https://zakon.rada.gov.ua/laws/show/366-2021-%D1%80#n10</t>
  </si>
  <si>
    <t>Частка будівель закладів охорони здоров’я, які відповідають вимогам до безбар’єрності</t>
  </si>
  <si>
    <t>Кількість відремонтованих пасажирських ліфтів вантажопідйомністю 500 кг - 1 одиниця</t>
  </si>
  <si>
    <t>одиниць</t>
  </si>
  <si>
    <t>Технічна необхідності капітального ремонту пасажирського ліфту з урахуванням вантажопідйомності, строку експлуатації та технічного стану</t>
  </si>
  <si>
    <t>Стратегії розвитку системи охорони здоров’я на період до 2030 року та затвердження операційного плану заходів з її реалізації у 2025-2027 роках, Програми "Здоров’я населення м.Новомосковськ на період до 2029 року"</t>
  </si>
  <si>
    <t>інформація інтернет сайтів</t>
  </si>
  <si>
    <t>внутрішні звіти</t>
  </si>
  <si>
    <t>Збільшення кількості пацієнтів, котрі отримають хірургічну допомогу, підвищення якості надання медичної допомоги</t>
  </si>
  <si>
    <t>Створення умов для лікування (в т.ч. оперативного втручання) військових та цивільних пацієнтів</t>
  </si>
  <si>
    <t>Створення умов для точного, різностороннього діагностування</t>
  </si>
  <si>
    <r>
      <t>2.9</t>
    </r>
    <r>
      <rPr>
        <sz val="8"/>
        <color indexed="8"/>
        <rFont val="Times New Roman"/>
        <family val="1"/>
        <charset val="204"/>
      </rPr>
      <t xml:space="preserve"> за напрямом “Освітні послуги</t>
    </r>
  </si>
  <si>
    <r>
      <t>2.11</t>
    </r>
    <r>
      <rPr>
        <sz val="8"/>
        <color indexed="8"/>
        <rFont val="Times New Roman"/>
        <family val="1"/>
        <charset val="204"/>
      </rPr>
      <t xml:space="preserve"> за напрямом “Освітні послуги</t>
    </r>
  </si>
  <si>
    <t>Цільове значення
 2027 рік</t>
  </si>
  <si>
    <t>Цільове значення
 2028 рік</t>
  </si>
  <si>
    <t>Назва критерію відповідності, які задають параметри входження для проєктів та програм до напряму)</t>
  </si>
  <si>
    <t>Напрями публічного інвестування</t>
  </si>
  <si>
    <r>
      <t xml:space="preserve">Галузь (сектор) для публічного інвестування – </t>
    </r>
    <r>
      <rPr>
        <b/>
        <sz val="14"/>
        <color rgb="FF000000"/>
        <rFont val="Times New Roman"/>
        <family val="1"/>
        <charset val="204"/>
      </rPr>
      <t>Освіта і наука</t>
    </r>
  </si>
  <si>
    <r>
      <t>Галузь (сектор) для публічного інвестування –</t>
    </r>
    <r>
      <rPr>
        <b/>
        <sz val="14"/>
        <color theme="1"/>
        <rFont val="Times New Roman"/>
        <family val="1"/>
        <charset val="204"/>
      </rPr>
      <t xml:space="preserve"> Охорона здоров'я</t>
    </r>
  </si>
  <si>
    <r>
      <rPr>
        <sz val="14"/>
        <color rgb="FF000000"/>
        <rFont val="Times New Roman"/>
        <family val="1"/>
        <charset val="204"/>
      </rPr>
      <t>Галузь (сектор) для публічного інвестування</t>
    </r>
    <r>
      <rPr>
        <b/>
        <sz val="14"/>
        <color rgb="FF000000"/>
        <rFont val="Times New Roman"/>
        <family val="1"/>
        <charset val="204"/>
      </rPr>
      <t xml:space="preserve"> – Муніципальна інфраструктура та послуги</t>
    </r>
  </si>
  <si>
    <t>Забезпечення медичних закладів сучасним обладнанням та медичними виробами</t>
  </si>
  <si>
    <t xml:space="preserve">Забезпечення доступу до якісної медичної допомоги шляхом розбудови й модернізації 
об'єктів медичної інфраструктури </t>
  </si>
  <si>
    <t>Створення фонду соціального орендного житла</t>
  </si>
  <si>
    <t>соціально важливим, економічно обґрунтованим і стратегічно необхідним кроком для подолання кадрової кризи в охороні здоров’я та забезпечення належного рівня медичної допомоги населенню</t>
  </si>
  <si>
    <t>Розроблення та впровадження ефективного механізму заохочення та підтримки медичних працівників, що працюють в сільській, малонаселеній чи важкодоступній місцевості</t>
  </si>
  <si>
    <t>Кількість медичних працівників, забезпечених житлом - 3 медичних працівників</t>
  </si>
  <si>
    <t>квартири</t>
  </si>
  <si>
    <t>конкретні заходи, що спрямовані на створення, реконструкцію, придбання або надання житла для медичних працівників (з урахуванням службового житла, гуртожитків, пільгового найму тощо), та мати підтверджене залучення цільової групи — працівників закладів охорони здоров’я</t>
  </si>
  <si>
    <t>Ні</t>
  </si>
  <si>
    <t>Розбудова та відновлення муніципальної інфраструктури міста. (Забеспечення розбудови мереж спортивних майданчиків для створення  умов розвитку та задоволення потреб населення м. Самар)</t>
  </si>
  <si>
    <t>Розбудова та відновлення муніципальної інфраструктури міста. (Забезпечення розбудови мереж дитячих  ігрових комплексів  для створення  умов розвитку та задоволення потреб населення м. Самар)</t>
  </si>
  <si>
    <t>Розбудова та відновлення муніципальної інфраструктури міста. (Забезпечення розбудови мереж дитячого інклюзивного ігрового  комплексу  для створення  умов розвитку та утримання парку ім. Сучкова в м. Самар)</t>
  </si>
  <si>
    <t>Розбудова та відновлення муніципальної інфраструктури міста. (Забезпечення разбудови та утримання зеленого господарства та висадження зелених насаджень для створення умов розвитку та задоволеняя потреб м. Самар)</t>
  </si>
  <si>
    <t xml:space="preserve">Розбудова та відновлення муніципальної інфраструктури міста. (Забезпечення відповідності разбудови та утримання санітарного стану  для створення умов розвитку та задоволеняя потреб в поліпшенні технічного стану підприємства)  </t>
  </si>
  <si>
    <t>Розбудова та відновлення муніципальної інфраструктури міста. (Забеспечення облаштування  зеленого господарства та висадження зелених насаджень і систем догляду за ними для створення умов розвитку та задоволеняя потреб  м. Самар)</t>
  </si>
  <si>
    <t>Розбудова та відновлення муніципальної інфраструктури міста. («Нове будівництво кладовища в Дніпропетровській області, Самарівському районі, м. Самар, в районі вулиці Заводська, кадастровий номер земельної ділянки: 1211900000:02:001:0286»)</t>
  </si>
  <si>
    <t>Модернізація та відбудова інфраструктури закладів загальної середньої освіти</t>
  </si>
  <si>
    <t>Шкільна освіта</t>
  </si>
  <si>
    <t>84 500 000</t>
  </si>
  <si>
    <t>290 748 000</t>
  </si>
  <si>
    <t>Сприяння створенню з урахуванням демографічних прогнозів оптимальної мережі закладів загальної середньої освіти, яка забезпечить здобуття повної загальної середньої освіти.</t>
  </si>
  <si>
    <t>Реконструкція будівель закладів загальної середньої  освіти з прибудовою ПРУ (Гімназія №3, Гімназія №12. Капітальний ремонт покрівлі (Гімназії №7)</t>
  </si>
  <si>
    <t>Реконструкція будівель Гімназії №3 Та гімназії №12 передбачає укріплення стін, ремонт даху, заміна вікон на енергозберігаючі. Передбачає добудову протирадіаційного укриття з перепланування існуючих приміщень, забезпечення доступності для МГН, облаштування вентиляції та опалення, водопостачання та водовідведення. В результаті реконструкції та добудови ПРУ збільшиться відсоток учасників освітнього процесу, які матимуть змогу навчатися за очною чи змішаною формою у безпечних умовах.</t>
  </si>
  <si>
    <t>Облаштування
безпечних умов у
закладах охорони
здоров’я.
Облаштування безпечних умов у підприємстві охорони здоров'я за адресою: вул. Велика Ковалівка, 26, м. Самар</t>
  </si>
  <si>
    <t>Модернізація
інфраструктури
закладів охорони
здоров’я шляхом
впровадження заходів з
енергозбереження,
та підвищення рівня
енергоефективності.Розвиток сонячної енергетики (пріоритетно разом з установками зберігання енергії), забезпечення стабільності роботи підприємства охорони здоров'я за адресою: вул. Велика Ковалівка, 26, м. Самар</t>
  </si>
  <si>
    <t>Забезпечення
медичних закладів
сучасним
обладнанням та
медичними
виробами.Облаштування операційного блоку, медичних кабінетів  у підприємстві охорони здоров'я  за адресою: вул. Велика Ковалівка, 26, м. Самар</t>
  </si>
  <si>
    <t>Забезпечення збереження культурної спадщини України шляхом проведення ремонтно-реставраційних робіт, реставрації об'єктів культурної спадщини, в тому числі з метою подолання наслідків збройної агресії російської федерації</t>
  </si>
  <si>
    <t>запобігання руйнуванню та пошкодженню памяток, підтримання їх належного стану</t>
  </si>
  <si>
    <t>Культурна спадщина та національна пам’ять</t>
  </si>
  <si>
    <t>Стратегія розвитку культури в Україні на період до 2030 року</t>
  </si>
  <si>
    <t>https://zakon.rada.gov.ua/laws/show/293-2025-%D1%80#Text</t>
  </si>
  <si>
    <t xml:space="preserve">
2.1.8.</t>
  </si>
  <si>
    <t>Забезпечення консервації та реставрації нерухомих об’єктів культурної спадщини, які зазнали пошкоджень або руйнувань під час бойових дій</t>
  </si>
  <si>
    <t xml:space="preserve">
Кількість пам'яток культурної спадщини, на яких проведено ремонтно-реставраційні роботи</t>
  </si>
  <si>
    <t>шт</t>
  </si>
  <si>
    <t xml:space="preserve">
Внутрішні звіти</t>
  </si>
  <si>
    <t>1. Проєктом передбачено проведення ремонтно-реставраційних робіт, реставрація об'єктів культурної спадщини та/або модернізацію, реконструкцію, ремонт або закупівлю безпекових систем на об’єктах культурної спадщини? 
2. Реалізація проєкту передбачає захист від загрози втрати об'єкта або його суттєвого пошкодження (від 30 %) в найближчі 3 роки</t>
  </si>
  <si>
    <t>Облаштування безпечних умов та протипожежного захисту у закладах культури та спорту</t>
  </si>
  <si>
    <t>Забезпечення безпеки відвідувачів та працівників закладів, збереження майна</t>
  </si>
  <si>
    <t>Культурні послуги</t>
  </si>
  <si>
    <t>"3.4</t>
  </si>
  <si>
    <t>Забезпечення населення культурними та мистецько-освітніми послугами в територіальних громадах</t>
  </si>
  <si>
    <t>Площа бомбосховищ</t>
  </si>
  <si>
    <t>кв.м</t>
  </si>
  <si>
    <t>технічний паспорт</t>
  </si>
  <si>
    <t>1. Проектом передбачено облаштування укриттів. 
2. Реалізація проекту передбачає захист від пожеж, ударів блискавки</t>
  </si>
  <si>
    <t>Кількість закладів культури, в яких встановлено відеоспостереження</t>
  </si>
  <si>
    <t>Кількість закладів культури, в яких встановлено пожежну сигналізацію</t>
  </si>
  <si>
    <t>Кількість закладів культури, в яких здійснено вогнезахисну обробку деревяних конструкцій</t>
  </si>
  <si>
    <t>Покращення умов надання базових культурних послуг шляхом модернізації матеріально-технічної бази та приведення закладів культури у належний стан</t>
  </si>
  <si>
    <t>матеріально-технічне забезпечення закладів культури є однією з основних умов надання якісних культурних послуг.  Сучасні багатофункціональні заклади культури мають стати простором для згуртування спільнот. Забезпечення можливостей розширення переліків надання культурних послуг, зокрема платних, відповідно запиту різних цільових аудиторій і потреб територіальної громади з урахуванням інтересів ветеранів війни, внутрішньо переміщених осіб, молоді, осіб похилого віку</t>
  </si>
  <si>
    <t>Кількість відремонтованих закладів, що надають базові культурні послуги, в яких оновлено матеріально-технічну базу</t>
  </si>
  <si>
    <t>1. Проектом передбачено розширення функціоналу чи впровадження нових культурних послуг.
2. Проектом передбачено оновлення матеріально-технічної бази</t>
  </si>
  <si>
    <t>Кількість закладів, що надають базові культурні послуги, в яких оновлено матеріально-технічну базу</t>
  </si>
  <si>
    <t xml:space="preserve">Відсоток щорічного оновлення бібліотечного фонду </t>
  </si>
  <si>
    <t>Збереження національної пам*яті  шляхом створення облікової документації памяток культурної спадщини, створення цифрових копій об’єктів, предметів культурної спадщини, розроблення інтерактивних цифрових продуктів</t>
  </si>
  <si>
    <t xml:space="preserve">Збереження національної памяті як одна з умов формування національної ідентичності в суспільстві. </t>
  </si>
  <si>
    <t>"2.3.3</t>
  </si>
  <si>
    <t>створення цифрових копій об’єктів, предметів культурної спадщини, їх облікової документації для збереження у разі знищення чи викрадення</t>
  </si>
  <si>
    <t>Кількість памяток культурної спадщини, на які виготовлено облікову документацію</t>
  </si>
  <si>
    <t>1. Обєкти культурної спадщини включено до реєстру памяток місцевого або державного значення
2. Проект передбачає створення цифрового продукту</t>
  </si>
  <si>
    <t>Кількість памяток культурної спадщини, на які виготовлено страховий фонд облікової документації</t>
  </si>
  <si>
    <t>Кількість розроблених цифрових продуктів</t>
  </si>
  <si>
    <t>Створення безпечного середовища для зберження культурних цінностей</t>
  </si>
  <si>
    <t>оперативний механізм евакуації культурних цінностей, оцінки ризиків та інвентаризації втрат</t>
  </si>
  <si>
    <t>2.1.5</t>
  </si>
  <si>
    <t>створення і забезпечення функціонування захищених і спеціально обладнаних сховищ для зберігання музейних предметів та музейних колекцій (депозитарій музейних предметів)</t>
  </si>
  <si>
    <t>Кількість побудованих/відремонтованих приміщень для збереження об’єктів культурної спадщини</t>
  </si>
  <si>
    <t>Проект передбачає облаштування укриттів для культурних цінностей, музейного фонду</t>
  </si>
  <si>
    <t>Розвиток мережі спортивної інфраструктури з метою підготовки для участі у  всеукраїнських і міжнародних спортивних змаганнях та забезпечення навчально-тренувального процесу</t>
  </si>
  <si>
    <t>Розвиток дитячо-юнацького спорту та спорту вищих досягнень</t>
  </si>
  <si>
    <t>Спорт та фізичне виховання</t>
  </si>
  <si>
    <t>Стратегія розвитку фізичної культури і спорту на
період до 2028</t>
  </si>
  <si>
    <t>https://zakon.rada.gov.ua/laws/show/1089-2020-%D0%BF#n9</t>
  </si>
  <si>
    <t>забезпечення діяльності закладів дитячо-юнацького та резервного спорту, спорту вищих досягнень</t>
  </si>
  <si>
    <t>Кількість новозбудованих обєктів фізичної культури та спорту</t>
  </si>
  <si>
    <t xml:space="preserve">1. Проект передбачає будівництво обєктів фізичної культури та спорту
2. Проект передбачає оновлення або модернізацію матеріально-технічної бази закладів фізичної культури та спорту
3. Проект спрямований на забезпечення навчально-тренувального процесу
4. Передбачає відповідність об’єктів спортивної інфраструктури державним будівельним
нормам соціальним стандартам </t>
  </si>
  <si>
    <t>Кількість закладів фізичної культури та спорту, в яких оновлено матеріально-технічну базу</t>
  </si>
  <si>
    <t>Кількість спортсменів, яких підготовлено до участі у Всеукраїнських змаганнях</t>
  </si>
  <si>
    <t>осіб</t>
  </si>
  <si>
    <t>Розвиток мережі спортивної інфраструктури з метою популяризації та організації оздоровчої рухової активності громадян</t>
  </si>
  <si>
    <t>Популяризація здорового способу життя та рухової активності</t>
  </si>
  <si>
    <t>формування мережі сучасних та привабливих спортивних споруд за місцем проживання, у місцях масового відпочинку, що повинні бути легкодоступними для різних верств населення, зокрема для осіб з інвалідністю</t>
  </si>
  <si>
    <t xml:space="preserve">Кількість встановлених обєктів спортивної інфраструктури </t>
  </si>
  <si>
    <t>Проект передбачає облаштування локальних обєктів спортивної інфраструктури в мікрорайонах міста</t>
  </si>
  <si>
    <t>Створення мережі спортивної інфраструктури для адаптованого спорту ветеранів ЗСУ</t>
  </si>
  <si>
    <t xml:space="preserve">гідне ставлення до ветеранів війни  і створення належних умов  для занять фізичною культурою та спортом, підтримки їх фізичного та психологічного здоров'я, їх соціальної адаптації та реабілітації </t>
  </si>
  <si>
    <t xml:space="preserve"> Стратегія ветеранської політики на період до 2030 року</t>
  </si>
  <si>
    <t>https://zakon.rada.gov.ua/laws/show/1209-2024-%D1%80#Text</t>
  </si>
  <si>
    <t>"1.2.1</t>
  </si>
  <si>
    <t>впровадження комплексних програм розвитку професійної, фізкультурно-спортивної, соціальної та психологічної реабілітації, а також розвитку адаптивних видів спорту для відновлення та підтримки фізичного і психічного здоров’я ветеранів/ветеранок з урахуванням їх потреб</t>
  </si>
  <si>
    <t>Кількість обєктів спортивної інфраструктури, адаптованих для потреб ветеранів ЗСУ</t>
  </si>
  <si>
    <t>о</t>
  </si>
  <si>
    <t>Основною цільовою аудиторією проекту є ветерани ЗСУ</t>
  </si>
  <si>
    <t>Впровадження енергозберігаючих заходів в закладах культури</t>
  </si>
  <si>
    <t>Підтримка енергетичного балансу України, заощадження енергоносіїв</t>
  </si>
  <si>
    <t>Національний план з енергетики та клімату на період до 2030 року</t>
  </si>
  <si>
    <t>https://zakon.rada.gov.ua/laws/show/587-2024-%D1%80#Text</t>
  </si>
  <si>
    <t>заощадження традиційних паливно-енергетичних ресурсів, поліпшення стану навколишнього природного середовища, запобігання зміні клімату,збільшення частки відновлюваних джерел</t>
  </si>
  <si>
    <t>Кількість закладів культури, в яких впроваджено заходи з енергозбереження</t>
  </si>
  <si>
    <t>Проект передбачає впровадження енергозберігаючих заходів, використання альтернативних джерел енергії</t>
  </si>
  <si>
    <t xml:space="preserve">Назва критерію відповідності, які задають параметри входження для проєктів та програм до напряму)
</t>
  </si>
  <si>
    <t xml:space="preserve">Цільове значення
 2027 рік
</t>
  </si>
  <si>
    <t xml:space="preserve">Цільове значення
 2028 рік
</t>
  </si>
  <si>
    <t xml:space="preserve"> Розвиток та модернізація транспортної інфраструктури шляхом здійснення капітального ремонту та реконструкції автомобіоьних доріг з метою підвищення безпеки дорожнього руху, поліпшення якості тронспортного сполучення та забезпечення економічного зростання регіонів(Капітальний ремонт доріг, путепроводів та мостів міста)</t>
  </si>
  <si>
    <t>Відновлення дорожнього покриття, підвищення безпеки дорожнього руху, покращення транспортної інфраструктури</t>
  </si>
  <si>
    <t>Стратегія розвитку Дніпропетровської області до 2027 року, рішення Дніпропетровської обласної ради № 624-24/VIІ від 07.08.2020 р</t>
  </si>
  <si>
    <t>https://dostup.org.ua/request/112280/response/378021/attach/3/.pdf?cookie_passthrough=1</t>
  </si>
  <si>
    <t>Реалізація заходів з капітального ремонту дорожнього покриття автодороги по вул. Сучкова в м. Новомосковськ, Дніпропетровської області</t>
  </si>
  <si>
    <t>Відновлення дорожнього покриття, підвищення безпеки дорожнього руху, покращення транспортної інфраструктур</t>
  </si>
  <si>
    <t>Внаслідок капітального ремонту вулиці будуть поліпшені транспортно-експлуатаційні показники роботи дорожніх транспортних засобів в районі проектування, знизиться собівартість перевезень вантажів та пасажирів і час перебування їх у дорозі, забезпечиться максимальна безпека та зручність руху. Робочим проектом передбачено виконання комплексу будівельних робіт для покращення експлуатаційного стану  вулиці. Проектом передбачається капітальний ремонт проїзної частини, з доведенням поперечних та поздовжніх похилів до нормативних.</t>
  </si>
  <si>
    <t>Відновлення та розвиток модернізація інфраструктури централізованого водопостачання та водовідведення в тому числі впровадження альтернативних джерел енергії (Нове будівництво водопровідних мереж в м. Самар)</t>
  </si>
  <si>
    <t>Покращення водозабезпечення мікрорайону та санітарно-гігієнічних умов проживання населення міста Самар.</t>
  </si>
  <si>
    <t>Водопостачання та водовідведення</t>
  </si>
  <si>
    <t>Доступність якісних послуг централізованого водопостачання та водовідведення для різних груп громадян з урахуванням новітніх технологій та потреб територіальних громад</t>
  </si>
  <si>
    <t>На дійсний час в деяких районах міста відсутня водопровідна мережа питного водопостачання, що погіршує санітарно-гігієнічні норми населення.     Будівництво водопровідної мережі призначено для забезпечення питним водо-постачанням  м. Самар Дніпропетровської області</t>
  </si>
  <si>
    <t>Будівництво водопровідної мережі здійснюватиметься методом горизонтально-направленого буріння. Для розміщення бурового комплексу та допоміжного обладнання готується рівний майданчик. При необхідності проводиться підготовка під'їзних шляхів для доставки устаткування для горизонтально направленого буріння. Зв'язок керівника робіт ГНБ з представниками замовника виконується з викорисканням сотового зв'язку. У вибраній початковій точці водопровідної траси встановлюється установка горизонтального направленого буріння.</t>
  </si>
  <si>
    <t xml:space="preserve"> Розвиток ситсеми надання якісних та доступних адміністративних послуг населенню шляхом створення та модернізації центрів надання адміністративних послуг(Нове будівництво. Центр надання адміністративних послуг, за адресою: вул. Паланочна, 29)</t>
  </si>
  <si>
    <t>Реконструкція автомобільних доріг</t>
  </si>
  <si>
    <t>Забезпечення безпечного та ефективного дорожнього руху на вулицях шляхом проведення реконструкції автомобільних доріг,(капітального ремонту) дорожнього покриття. Напрям спрямований на: відновлення технічного стану дороги, покращення умов для руху транспорту та пішоходів, підвищення якості життя мешканців.</t>
  </si>
  <si>
    <t>Автомобільний транспорт та дорожнє господарство</t>
  </si>
  <si>
    <t>Про затвердження Програми соціально - економічного та культурного розвитку м. Новомосковська на 2024 рік</t>
  </si>
  <si>
    <t>https://samar-rada.dp.gov.ua/vsi-normativni-akti/pro-zatverdzhennia-prohramy-sotsialno-ekonomichnoho-ta-kulturnoho-rozvytku-m-novomoskovska-na-2024-rik-2</t>
  </si>
  <si>
    <t>Площа реконструйованих автомобільних доріг загального користування місцевого значення</t>
  </si>
  <si>
    <t>Внутрішні звіти, розрахунки</t>
  </si>
  <si>
    <t xml:space="preserve">
Передбачено реконструкцію, капітальний ремонт автомобільних доріг місцевого користування (Так)
Передбачає здійснення заходів щодо підвищення рівня безпеки дорожнього руху (Так)</t>
  </si>
  <si>
    <r>
      <t>2.7.</t>
    </r>
    <r>
      <rPr>
        <sz val="8"/>
        <color indexed="8"/>
        <rFont val="Times New Roman"/>
        <family val="1"/>
        <charset val="204"/>
      </rPr>
      <t xml:space="preserve"> за напрямом “Освітні послуги</t>
    </r>
  </si>
  <si>
    <t>Додаток 2 до СПІ — перелік інших напрямів, що не визначені, як основні</t>
  </si>
  <si>
    <t>Всього 2026-2028</t>
  </si>
  <si>
    <t>Забезпечення доступу до якісної медичної допомоги шляхом розбудови й модернізації
об'єктів медичної
інфраструктури</t>
  </si>
  <si>
    <t>Реконструкція внутрішніх приміщень, фасадів з утепленням, заміною даху та інженерних комунікацій будівель 1900 року забудови: хірургічне, клініко-діагностичної лабораторії, бактеріологічної лабораторії, гінекології, пральні, гараж, перекачна станція. Реконструкція застарілих мереж: внутрішньої електричної, зовнішнього електроосвітлення, зовнішньої водопостачання та водовідведення. Капітальній ремонт приміщення для зберігання медичних відходів - невідємної частини інфекційного контролю. Придбання мобільного реабілітаційного модуля.</t>
  </si>
  <si>
    <t>Забезпечення медичних закладів сучасним обладнанням та
медичними виробами</t>
  </si>
  <si>
    <t>Лапароскопічна стійка - це комплекс обладнання, який використовується для проведення малоінвазивних операцій, таких як лапароскопія. Вона забезпечує візуалізацію анатомічних структур під час операції, використовуючи систему камер та моніторів. Стійка включає різні прилади, необхідні для лапароскопічної хірургії. Це обладнання особливо важливе під час війни та після неї. Автобус для доставки пацієнтів до відділення реібілітацї яке знаходиться в декількох кілометрах від закладу охорони здоров'я</t>
  </si>
  <si>
    <t>Підвищення енергоефективності в закладах охорони здоров'я</t>
  </si>
  <si>
    <t>Підвищення автономності роботи закладів охорони здоров’я, енергозбереження, та підвищення рівня енергоефективності</t>
  </si>
  <si>
    <t xml:space="preserve">Зменшення споживання теплової енергії, збільшення потужності введених в
експлуатацію комерційних об’єктів альтернативної енергетики, що працюють за зеленим тарифом </t>
  </si>
  <si>
    <t>Сприяння доступності продуктів та послуг інформаційно-комунікаційних технологій в електронній системі охорони здоров’я та інших ключових інформаційно-комунікаційних системах і реєстрах сфери охорони здоров’я</t>
  </si>
  <si>
    <t xml:space="preserve">розвиток телемедичних послуг та забезпечення закладу необхідним обладнанням для дистанційної діагностики та консультування, посилення рівня кіберзахисту,забезпечення медичної мобільності </t>
  </si>
  <si>
    <t>Проєкт спрямований на забезпечення надійним укриттям під час повітряної тривоги на підприємстві.Передбачено нове будівництво, капітальний ремонт, реконструкцію, укриття та заміну внутрішньої електричної мережі у всіх будівлях</t>
  </si>
  <si>
    <t>Забезпечення комфортних та безпечних умов перебування у закладах дошкільної освіти. Існує нагальна потреба в реконструкції будівель  ЗДО , капітальний ремонт систем водопостачання ЗДО, капітальному ремоніт система вентиляції на харчоблоці ЗДО №3 "Ромашка"</t>
  </si>
  <si>
    <t>Кількість здійснених капітальних ремонтів підвальних приміщень у закладах дошкільної освіти з метою створення найпростіших укриттів 
 та Нове будівництво модульних укриттів з гідроізоляцією та встановленням допоміжних модулей заводського виготовлення до 50 осіб в закладах дошкільної освіти 
КЗ ЗДО №7 «Ластівка»)</t>
  </si>
  <si>
    <t>Забезпечення комфортних та безпечних умов перебування у закладах загальної середньої освіти. Існує нагальна необхідність у капітальному ремонті покрівлі Гімназії №7 Самарівської міської ради. Потребує реконструкції та прибудови ПРУ будівля Гімназії №12 . Потребує реконстукції будівля Гімназії №3</t>
  </si>
  <si>
    <t xml:space="preserve">Начальник відділу економіки, транспорту та торгівлі                                          Ольга ОЛЕНІНА </t>
  </si>
  <si>
    <t>Керуючий справами                                                                                                 Яків КЛИМЕНОВ</t>
  </si>
  <si>
    <r>
      <t xml:space="preserve">Галузь (сектор) для публічного інвестування – </t>
    </r>
    <r>
      <rPr>
        <b/>
        <sz val="14"/>
        <color rgb="FF000000"/>
        <rFont val="Times New Roman"/>
        <family val="1"/>
        <charset val="204"/>
      </rPr>
      <t>Культура та інформація, спорт та фізичне виховання</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</si>
</sst>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 #,##0.00_-;_-* &quot;-&quot;??_-;_-@_-"/>
    <numFmt numFmtId="165" formatCode="#,##0_);[Red]\(#,##0\)"/>
    <numFmt numFmtId="166" formatCode="_-* #,##0\ _₽_-;\-* #,##0\ _₽_-;_-* &quot;-&quot;??\ _₽_-;_-@_-"/>
    <numFmt numFmtId="167" formatCode="_-* #,##0_-;\-* #,##0_-;_-* &quot;-&quot;??_-;_-@_-"/>
  </numFmts>
  <fonts count="31" x14ac:knownFonts="1">
    <font>
      <sz val="10"/>
      <color rgb="FF000000"/>
      <name val="Arial"/>
      <family val="2"/>
      <charset val="204"/>
      <scheme val="minor"/>
    </font>
    <font>
      <sz val="11"/>
      <color theme="1"/>
      <name val="Arial"/>
      <family val="2"/>
      <charset val="204"/>
      <scheme val="minor"/>
    </font>
    <font>
      <sz val="8"/>
      <name val="Times New Roman"/>
      <family val="1"/>
      <charset val="204"/>
    </font>
    <font>
      <sz val="8"/>
      <color indexed="8"/>
      <name val="Times New Roman"/>
      <family val="1"/>
      <charset val="204"/>
    </font>
    <font>
      <sz val="10"/>
      <color rgb="FF000000"/>
      <name val="Arial"/>
      <family val="2"/>
      <charset val="204"/>
      <scheme val="minor"/>
    </font>
    <font>
      <u/>
      <sz val="10"/>
      <color theme="10"/>
      <name val="Arial"/>
      <family val="2"/>
      <charset val="204"/>
      <scheme val="minor"/>
    </font>
    <font>
      <sz val="10"/>
      <color theme="1"/>
      <name val="Arial"/>
      <family val="2"/>
      <charset val="204"/>
      <scheme val="minor"/>
    </font>
    <font>
      <sz val="8"/>
      <color theme="1"/>
      <name val="Times New Roman"/>
      <family val="1"/>
      <charset val="204"/>
    </font>
    <font>
      <sz val="8"/>
      <color rgb="FF000000"/>
      <name val="Times New Roman"/>
      <family val="1"/>
      <charset val="204"/>
    </font>
    <font>
      <u/>
      <sz val="8"/>
      <color theme="10"/>
      <name val="Times New Roman"/>
      <family val="1"/>
      <charset val="204"/>
    </font>
    <font>
      <sz val="8"/>
      <color rgb="FF333333"/>
      <name val="Times New Roman"/>
      <family val="1"/>
      <charset val="204"/>
    </font>
    <font>
      <i/>
      <sz val="8"/>
      <color theme="1"/>
      <name val="Times New Roman"/>
      <family val="1"/>
      <charset val="204"/>
    </font>
    <font>
      <i/>
      <u/>
      <sz val="8"/>
      <color rgb="FF0000FF"/>
      <name val="Times New Roman"/>
      <family val="1"/>
      <charset val="204"/>
    </font>
    <font>
      <sz val="8"/>
      <color theme="3"/>
      <name val="Times New Roman"/>
      <family val="1"/>
      <charset val="204"/>
    </font>
    <font>
      <u/>
      <sz val="8"/>
      <color rgb="FF0000FF"/>
      <name val="Times New Roman"/>
      <family val="1"/>
      <charset val="204"/>
    </font>
    <font>
      <b/>
      <sz val="8"/>
      <color theme="1"/>
      <name val="Times New Roman"/>
      <family val="1"/>
      <charset val="204"/>
    </font>
    <font>
      <sz val="16"/>
      <color rgb="FF000000"/>
      <name val="Times New Roman"/>
      <family val="1"/>
      <charset val="204"/>
    </font>
    <font>
      <sz val="14"/>
      <color rgb="FF000000"/>
      <name val="Times New Roman"/>
      <family val="1"/>
      <charset val="204"/>
    </font>
    <font>
      <sz val="14"/>
      <color theme="1"/>
      <name val="Times New Roman"/>
      <family val="1"/>
      <charset val="204"/>
    </font>
    <font>
      <b/>
      <sz val="10"/>
      <color rgb="FF000000"/>
      <name val="Arial"/>
      <family val="2"/>
      <charset val="204"/>
      <scheme val="minor"/>
    </font>
    <font>
      <b/>
      <sz val="14"/>
      <color rgb="FF000000"/>
      <name val="Times New Roman"/>
      <family val="1"/>
      <charset val="204"/>
    </font>
    <font>
      <b/>
      <sz val="14"/>
      <color theme="1"/>
      <name val="Times New Roman"/>
      <family val="1"/>
      <charset val="204"/>
    </font>
    <font>
      <sz val="11"/>
      <color rgb="FF000000"/>
      <name val="Times New Roman"/>
      <family val="1"/>
      <charset val="204"/>
    </font>
    <font>
      <i/>
      <u/>
      <sz val="11"/>
      <color rgb="FF0000FF"/>
      <name val="Arial"/>
      <family val="2"/>
      <charset val="204"/>
    </font>
    <font>
      <i/>
      <sz val="11"/>
      <color theme="1"/>
      <name val="Arial"/>
      <family val="2"/>
      <charset val="204"/>
      <scheme val="minor"/>
    </font>
    <font>
      <sz val="10"/>
      <color rgb="FF000000"/>
      <name val="Times New Roman"/>
      <family val="1"/>
      <charset val="204"/>
    </font>
    <font>
      <sz val="12"/>
      <color rgb="FF000000"/>
      <name val="Times New Roman"/>
      <family val="1"/>
      <charset val="204"/>
    </font>
    <font>
      <sz val="12"/>
      <color theme="1"/>
      <name val="Times New Roman"/>
      <family val="1"/>
      <charset val="204"/>
    </font>
    <font>
      <sz val="11"/>
      <name val="Arial"/>
      <family val="2"/>
      <charset val="204"/>
      <scheme val="minor"/>
    </font>
    <font>
      <sz val="10"/>
      <name val="Arial"/>
      <family val="2"/>
      <charset val="204"/>
    </font>
    <font>
      <sz val="10"/>
      <name val="Arial"/>
      <family val="2"/>
      <charset val="204"/>
      <scheme val="minor"/>
    </font>
  </fonts>
  <fills count="4">
    <fill>
      <patternFill patternType="none"/>
    </fill>
    <fill>
      <patternFill patternType="gray125"/>
    </fill>
    <fill>
      <patternFill patternType="solid">
        <fgColor theme="0"/>
        <bgColor indexed="64"/>
      </patternFill>
    </fill>
    <fill>
      <patternFill patternType="solid">
        <fgColor rgb="FFD9EAD3"/>
        <bgColor rgb="FFD9EAD3"/>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
    <xf numFmtId="0" fontId="0" fillId="0" borderId="0"/>
    <xf numFmtId="0" fontId="5" fillId="0" borderId="0" applyNumberFormat="0" applyFill="0" applyBorder="0" applyAlignment="0" applyProtection="0"/>
    <xf numFmtId="164" fontId="4" fillId="0" borderId="0" applyFont="0" applyFill="0" applyBorder="0" applyAlignment="0" applyProtection="0"/>
    <xf numFmtId="0" fontId="29" fillId="0" borderId="0"/>
  </cellStyleXfs>
  <cellXfs count="142">
    <xf numFmtId="0" fontId="0" fillId="0" borderId="0" xfId="0"/>
    <xf numFmtId="0" fontId="6" fillId="0" borderId="0" xfId="0" applyFont="1" applyAlignment="1">
      <alignment vertical="center"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165" fontId="7" fillId="0" borderId="1" xfId="0" applyNumberFormat="1" applyFont="1" applyBorder="1" applyAlignment="1">
      <alignment horizontal="left" vertical="top" wrapText="1"/>
    </xf>
    <xf numFmtId="0" fontId="9" fillId="0" borderId="1" xfId="1" applyFont="1" applyBorder="1" applyAlignment="1">
      <alignment horizontal="left" vertical="top" wrapText="1"/>
    </xf>
    <xf numFmtId="3" fontId="8"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2" fillId="0" borderId="1" xfId="0" applyFont="1" applyBorder="1" applyAlignment="1">
      <alignment horizontal="left" vertical="top" wrapText="1"/>
    </xf>
    <xf numFmtId="0" fontId="13" fillId="0" borderId="1" xfId="0" applyFont="1" applyBorder="1" applyAlignment="1">
      <alignment horizontal="left" vertical="top" wrapText="1"/>
    </xf>
    <xf numFmtId="0" fontId="7" fillId="3"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49" fontId="15" fillId="3" borderId="1" xfId="0" applyNumberFormat="1" applyFont="1" applyFill="1" applyBorder="1" applyAlignment="1">
      <alignment horizontal="center" vertical="center" wrapText="1"/>
    </xf>
    <xf numFmtId="0" fontId="11" fillId="0" borderId="1" xfId="0" applyFont="1" applyBorder="1" applyAlignment="1">
      <alignment horizontal="left" vertical="top" wrapText="1"/>
    </xf>
    <xf numFmtId="0" fontId="8" fillId="0" borderId="0" xfId="0" applyFont="1" applyAlignment="1">
      <alignment horizontal="center" wrapText="1"/>
    </xf>
    <xf numFmtId="0" fontId="8" fillId="0" borderId="2" xfId="0" applyFont="1" applyBorder="1" applyAlignment="1">
      <alignment horizontal="center" wrapText="1"/>
    </xf>
    <xf numFmtId="0" fontId="20" fillId="0" borderId="3" xfId="0" applyFont="1" applyBorder="1"/>
    <xf numFmtId="0" fontId="19" fillId="0" borderId="3" xfId="0" applyFont="1" applyBorder="1"/>
    <xf numFmtId="0" fontId="8" fillId="0" borderId="0" xfId="0" applyFont="1" applyAlignment="1">
      <alignment wrapText="1"/>
    </xf>
    <xf numFmtId="0" fontId="22" fillId="0" borderId="3" xfId="0" applyFont="1" applyBorder="1" applyAlignment="1">
      <alignment vertical="center" wrapText="1"/>
    </xf>
    <xf numFmtId="0" fontId="7" fillId="0" borderId="3" xfId="0" applyFont="1" applyBorder="1" applyAlignment="1">
      <alignment horizontal="left" vertical="top" wrapText="1"/>
    </xf>
    <xf numFmtId="0" fontId="6" fillId="0" borderId="3" xfId="0" applyFont="1" applyBorder="1" applyAlignment="1">
      <alignment vertical="center" wrapText="1"/>
    </xf>
    <xf numFmtId="0" fontId="7" fillId="0" borderId="6" xfId="0" applyFont="1" applyBorder="1" applyAlignment="1">
      <alignment horizontal="left" vertical="top" wrapText="1"/>
    </xf>
    <xf numFmtId="0" fontId="23" fillId="0" borderId="3" xfId="0" applyFont="1" applyBorder="1" applyAlignment="1">
      <alignment vertical="center" wrapText="1"/>
    </xf>
    <xf numFmtId="0" fontId="24" fillId="0" borderId="3" xfId="0" applyFont="1" applyBorder="1" applyAlignment="1">
      <alignment horizontal="center" vertical="center" wrapText="1"/>
    </xf>
    <xf numFmtId="0" fontId="0" fillId="0" borderId="3" xfId="0" applyBorder="1"/>
    <xf numFmtId="0" fontId="22" fillId="0" borderId="7" xfId="0" applyFont="1" applyBorder="1" applyAlignment="1">
      <alignment vertical="center" wrapText="1"/>
    </xf>
    <xf numFmtId="0" fontId="7" fillId="0" borderId="7" xfId="0" applyFont="1" applyBorder="1" applyAlignment="1">
      <alignment horizontal="left" vertical="top" wrapText="1"/>
    </xf>
    <xf numFmtId="0" fontId="6" fillId="0" borderId="7" xfId="0" applyFont="1" applyBorder="1" applyAlignment="1">
      <alignment vertical="center" wrapText="1"/>
    </xf>
    <xf numFmtId="165" fontId="6" fillId="0" borderId="7" xfId="0" applyNumberFormat="1" applyFont="1" applyBorder="1" applyAlignment="1">
      <alignment vertical="center" wrapText="1"/>
    </xf>
    <xf numFmtId="0" fontId="25" fillId="0" borderId="0" xfId="0" applyFont="1" applyAlignment="1">
      <alignment vertical="top" wrapText="1"/>
    </xf>
    <xf numFmtId="0" fontId="26" fillId="0" borderId="0" xfId="0" applyFont="1" applyAlignment="1">
      <alignment vertical="top" wrapText="1"/>
    </xf>
    <xf numFmtId="0" fontId="6" fillId="0" borderId="0" xfId="0" applyFont="1" applyAlignment="1">
      <alignment vertical="top" wrapText="1"/>
    </xf>
    <xf numFmtId="0" fontId="6" fillId="0" borderId="0" xfId="0" applyFont="1" applyAlignment="1">
      <alignment horizontal="center" vertical="top" wrapText="1"/>
    </xf>
    <xf numFmtId="0" fontId="26" fillId="0" borderId="0" xfId="0" applyFont="1" applyAlignment="1">
      <alignment horizontal="center" vertical="top"/>
    </xf>
    <xf numFmtId="0" fontId="5" fillId="0" borderId="0" xfId="1" applyBorder="1" applyAlignment="1">
      <alignment vertical="top" wrapText="1"/>
    </xf>
    <xf numFmtId="0" fontId="27" fillId="0" borderId="0" xfId="0" applyFont="1" applyAlignment="1">
      <alignment horizontal="center" vertical="top" wrapText="1"/>
    </xf>
    <xf numFmtId="0" fontId="17" fillId="0" borderId="0" xfId="0" applyFont="1"/>
    <xf numFmtId="0" fontId="30" fillId="0" borderId="0" xfId="0" applyFont="1"/>
    <xf numFmtId="0" fontId="28" fillId="0" borderId="1" xfId="0" applyFont="1" applyBorder="1"/>
    <xf numFmtId="3" fontId="8" fillId="0" borderId="1" xfId="0" applyNumberFormat="1" applyFont="1" applyBorder="1" applyAlignment="1">
      <alignment horizontal="left" vertical="top"/>
    </xf>
    <xf numFmtId="0" fontId="8" fillId="0" borderId="1" xfId="0" applyFont="1" applyBorder="1" applyAlignment="1">
      <alignment horizontal="left" vertical="top"/>
    </xf>
    <xf numFmtId="0" fontId="8" fillId="0" borderId="0" xfId="0" applyFont="1" applyAlignment="1">
      <alignment horizontal="left" vertical="top" wrapText="1"/>
    </xf>
    <xf numFmtId="0" fontId="7" fillId="0" borderId="1" xfId="0" applyFont="1" applyBorder="1" applyAlignment="1">
      <alignment horizontal="left" vertical="center" wrapText="1"/>
    </xf>
    <xf numFmtId="0" fontId="8" fillId="0" borderId="0" xfId="0" applyFont="1" applyAlignment="1">
      <alignment horizontal="left"/>
    </xf>
    <xf numFmtId="166" fontId="8" fillId="0" borderId="1" xfId="2" applyNumberFormat="1" applyFont="1" applyBorder="1" applyAlignment="1">
      <alignment horizontal="left" vertical="top" wrapText="1"/>
    </xf>
    <xf numFmtId="0" fontId="8" fillId="0" borderId="0" xfId="0" applyFont="1" applyAlignment="1">
      <alignment horizontal="left" vertical="top"/>
    </xf>
    <xf numFmtId="0" fontId="7" fillId="0" borderId="0" xfId="0" applyFont="1" applyAlignment="1">
      <alignment horizontal="left" vertical="top" wrapText="1"/>
    </xf>
    <xf numFmtId="0" fontId="25" fillId="0" borderId="0" xfId="0" applyFont="1"/>
    <xf numFmtId="0" fontId="8" fillId="0" borderId="0" xfId="0" applyFont="1"/>
    <xf numFmtId="38" fontId="7" fillId="0" borderId="1" xfId="0" applyNumberFormat="1" applyFont="1" applyBorder="1" applyAlignment="1">
      <alignment horizontal="left" vertical="top" wrapText="1"/>
    </xf>
    <xf numFmtId="0" fontId="9" fillId="0" borderId="1" xfId="1" applyFont="1" applyFill="1" applyBorder="1" applyAlignment="1">
      <alignment horizontal="left" vertical="top" wrapText="1"/>
    </xf>
    <xf numFmtId="0" fontId="14" fillId="0" borderId="1" xfId="0" applyFont="1" applyBorder="1" applyAlignment="1">
      <alignment horizontal="left" vertical="top" wrapText="1"/>
    </xf>
    <xf numFmtId="0" fontId="8" fillId="2" borderId="1" xfId="0" applyFont="1" applyFill="1" applyBorder="1" applyAlignment="1">
      <alignment horizontal="left" vertical="top" wrapText="1"/>
    </xf>
    <xf numFmtId="166" fontId="8" fillId="2" borderId="1" xfId="2" applyNumberFormat="1" applyFont="1" applyFill="1" applyBorder="1" applyAlignment="1">
      <alignment horizontal="left" vertical="top" wrapText="1"/>
    </xf>
    <xf numFmtId="0" fontId="7" fillId="0" borderId="1" xfId="0" applyFont="1" applyBorder="1" applyAlignment="1" applyProtection="1">
      <alignment horizontal="left" vertical="top" wrapText="1"/>
      <protection locked="0"/>
    </xf>
    <xf numFmtId="0" fontId="7" fillId="0" borderId="9" xfId="0" applyFont="1" applyBorder="1" applyAlignment="1">
      <alignment horizontal="left" vertical="top" wrapText="1"/>
    </xf>
    <xf numFmtId="0" fontId="2" fillId="0" borderId="0" xfId="0" applyFont="1" applyAlignment="1">
      <alignment horizontal="left" vertical="top"/>
    </xf>
    <xf numFmtId="0" fontId="0" fillId="0" borderId="0" xfId="0" applyFont="1"/>
    <xf numFmtId="0" fontId="13" fillId="0" borderId="1" xfId="0" applyFont="1" applyBorder="1" applyAlignment="1">
      <alignment horizontal="left" vertical="top"/>
    </xf>
    <xf numFmtId="4" fontId="2" fillId="2" borderId="1" xfId="3" applyNumberFormat="1" applyFont="1" applyFill="1" applyBorder="1" applyAlignment="1">
      <alignment horizontal="left" vertical="top"/>
    </xf>
    <xf numFmtId="0" fontId="2" fillId="0" borderId="1" xfId="0" applyFont="1" applyBorder="1" applyAlignment="1">
      <alignment horizontal="left" vertical="top"/>
    </xf>
    <xf numFmtId="0" fontId="2" fillId="0" borderId="6" xfId="0" applyFont="1" applyBorder="1" applyAlignment="1">
      <alignment horizontal="left" vertical="top" wrapText="1"/>
    </xf>
    <xf numFmtId="0" fontId="13" fillId="0" borderId="6" xfId="0" applyFont="1" applyBorder="1" applyAlignment="1">
      <alignment horizontal="left" vertical="top" wrapText="1"/>
    </xf>
    <xf numFmtId="0" fontId="13" fillId="0" borderId="6" xfId="0" applyFont="1" applyBorder="1" applyAlignment="1">
      <alignment horizontal="left" vertical="top"/>
    </xf>
    <xf numFmtId="0" fontId="2" fillId="0" borderId="6" xfId="0" applyFont="1" applyBorder="1" applyAlignment="1">
      <alignment horizontal="left" vertical="top"/>
    </xf>
    <xf numFmtId="0" fontId="9" fillId="0" borderId="6" xfId="1" applyFont="1" applyBorder="1" applyAlignment="1">
      <alignment horizontal="left" vertical="top" wrapText="1"/>
    </xf>
    <xf numFmtId="0" fontId="7" fillId="0" borderId="10" xfId="0" applyFont="1" applyBorder="1" applyAlignment="1">
      <alignment horizontal="left" vertical="top" wrapText="1"/>
    </xf>
    <xf numFmtId="165" fontId="7" fillId="0" borderId="1" xfId="0" applyNumberFormat="1" applyFont="1" applyBorder="1" applyAlignment="1">
      <alignment horizontal="left" vertical="center" wrapText="1"/>
    </xf>
    <xf numFmtId="49" fontId="7" fillId="0" borderId="1" xfId="0" applyNumberFormat="1" applyFont="1" applyBorder="1" applyAlignment="1">
      <alignment horizontal="left" vertical="top" wrapText="1"/>
    </xf>
    <xf numFmtId="0" fontId="15" fillId="3" borderId="1" xfId="0" applyFont="1" applyFill="1" applyBorder="1" applyAlignment="1">
      <alignment horizontal="center" vertical="center" wrapText="1"/>
    </xf>
    <xf numFmtId="49" fontId="15" fillId="3" borderId="1" xfId="0" applyNumberFormat="1" applyFont="1" applyFill="1" applyBorder="1" applyAlignment="1">
      <alignment horizontal="center" vertical="center" wrapText="1"/>
    </xf>
    <xf numFmtId="0" fontId="7" fillId="0" borderId="5" xfId="0" applyFont="1" applyBorder="1" applyAlignment="1">
      <alignment horizontal="left" vertical="top" wrapText="1"/>
    </xf>
    <xf numFmtId="165" fontId="7" fillId="0" borderId="5" xfId="0" applyNumberFormat="1" applyFont="1" applyBorder="1" applyAlignment="1">
      <alignment horizontal="left" vertical="top" wrapText="1"/>
    </xf>
    <xf numFmtId="0" fontId="14" fillId="0" borderId="5" xfId="0" applyFont="1" applyBorder="1" applyAlignment="1">
      <alignment horizontal="left" vertical="top" wrapText="1"/>
    </xf>
    <xf numFmtId="0" fontId="7" fillId="0" borderId="1" xfId="0" applyFont="1" applyBorder="1" applyAlignment="1">
      <alignment horizontal="left" vertical="top" wrapText="1"/>
    </xf>
    <xf numFmtId="0" fontId="15" fillId="3" borderId="1" xfId="0" applyFont="1" applyFill="1" applyBorder="1" applyAlignment="1">
      <alignment vertical="center" wrapText="1"/>
    </xf>
    <xf numFmtId="3" fontId="7" fillId="0" borderId="1" xfId="0" applyNumberFormat="1" applyFont="1" applyBorder="1" applyAlignment="1">
      <alignment horizontal="left" vertical="top" wrapText="1"/>
    </xf>
    <xf numFmtId="1" fontId="7" fillId="0" borderId="1" xfId="0" applyNumberFormat="1" applyFont="1" applyBorder="1" applyAlignment="1">
      <alignment horizontal="left" vertical="top" wrapText="1"/>
    </xf>
    <xf numFmtId="38" fontId="11" fillId="0" borderId="1" xfId="0" applyNumberFormat="1" applyFont="1" applyBorder="1" applyAlignment="1">
      <alignment horizontal="left" vertical="top" wrapText="1"/>
    </xf>
    <xf numFmtId="0" fontId="15" fillId="3" borderId="4" xfId="0" applyFont="1" applyFill="1" applyBorder="1" applyAlignment="1">
      <alignment horizontal="center" vertical="center" wrapText="1"/>
    </xf>
    <xf numFmtId="0" fontId="9" fillId="0" borderId="1" xfId="1" applyFont="1" applyBorder="1" applyAlignment="1">
      <alignment vertical="center" wrapText="1"/>
    </xf>
    <xf numFmtId="0" fontId="7" fillId="0" borderId="1" xfId="0" applyFont="1" applyBorder="1" applyAlignment="1">
      <alignment vertical="center" wrapText="1"/>
    </xf>
    <xf numFmtId="165" fontId="7" fillId="0" borderId="1" xfId="0" applyNumberFormat="1" applyFont="1" applyBorder="1" applyAlignment="1">
      <alignment horizontal="center" vertical="center" wrapText="1"/>
    </xf>
    <xf numFmtId="165" fontId="7" fillId="0" borderId="1" xfId="0" applyNumberFormat="1" applyFont="1" applyBorder="1" applyAlignment="1">
      <alignment vertical="center" wrapText="1"/>
    </xf>
    <xf numFmtId="0" fontId="7" fillId="0" borderId="1" xfId="0" applyFont="1" applyBorder="1" applyAlignment="1">
      <alignment horizontal="center" vertical="center" wrapText="1"/>
    </xf>
    <xf numFmtId="0" fontId="2" fillId="0" borderId="5" xfId="0" applyFont="1" applyBorder="1" applyAlignment="1">
      <alignment horizontal="left" vertical="top" wrapText="1"/>
    </xf>
    <xf numFmtId="0" fontId="2" fillId="0" borderId="5" xfId="0" applyFont="1" applyBorder="1"/>
    <xf numFmtId="0" fontId="2" fillId="0" borderId="1" xfId="0" applyFont="1" applyBorder="1"/>
    <xf numFmtId="0" fontId="8"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38" fontId="7" fillId="0" borderId="1" xfId="0" applyNumberFormat="1" applyFont="1" applyFill="1" applyBorder="1" applyAlignment="1">
      <alignment horizontal="left" vertical="top" wrapText="1"/>
    </xf>
    <xf numFmtId="0" fontId="8" fillId="0" borderId="4" xfId="0" applyFont="1" applyFill="1" applyBorder="1" applyAlignment="1">
      <alignment horizontal="left" vertical="top" wrapText="1"/>
    </xf>
    <xf numFmtId="166" fontId="8" fillId="0" borderId="1" xfId="2" applyNumberFormat="1" applyFont="1" applyFill="1" applyBorder="1" applyAlignment="1">
      <alignment horizontal="left" vertical="top" wrapText="1"/>
    </xf>
    <xf numFmtId="166" fontId="8" fillId="0" borderId="1" xfId="0" applyNumberFormat="1" applyFont="1" applyFill="1" applyBorder="1" applyAlignment="1">
      <alignment horizontal="left" vertical="top" wrapText="1"/>
    </xf>
    <xf numFmtId="3" fontId="7" fillId="0" borderId="1" xfId="0" applyNumberFormat="1" applyFont="1" applyFill="1" applyBorder="1" applyAlignment="1">
      <alignment horizontal="left" vertical="top" wrapText="1"/>
    </xf>
    <xf numFmtId="167" fontId="8" fillId="0" borderId="1" xfId="2" applyNumberFormat="1" applyFont="1" applyFill="1" applyBorder="1" applyAlignment="1">
      <alignment horizontal="left" vertical="top" wrapText="1"/>
    </xf>
    <xf numFmtId="0" fontId="2" fillId="0" borderId="1" xfId="0" applyFont="1" applyFill="1" applyBorder="1" applyAlignment="1">
      <alignment horizontal="left" vertical="top" wrapText="1"/>
    </xf>
    <xf numFmtId="0" fontId="8" fillId="0" borderId="1" xfId="0" applyFont="1" applyFill="1" applyBorder="1" applyAlignment="1">
      <alignment horizontal="left" vertical="top"/>
    </xf>
    <xf numFmtId="0" fontId="8" fillId="0" borderId="0" xfId="0" applyFont="1" applyFill="1" applyAlignment="1">
      <alignment horizontal="left" vertical="top"/>
    </xf>
    <xf numFmtId="0" fontId="0" fillId="0" borderId="0" xfId="0" applyAlignment="1"/>
    <xf numFmtId="0" fontId="0" fillId="0" borderId="0" xfId="0" applyAlignment="1">
      <alignment horizontal="left" vertical="top"/>
    </xf>
    <xf numFmtId="0" fontId="17" fillId="0" borderId="0" xfId="0" applyFont="1" applyAlignment="1">
      <alignment wrapText="1"/>
    </xf>
    <xf numFmtId="4" fontId="2" fillId="2" borderId="6" xfId="3" applyNumberFormat="1" applyFont="1" applyFill="1" applyBorder="1" applyAlignment="1">
      <alignment horizontal="left" vertical="top"/>
    </xf>
    <xf numFmtId="165" fontId="7" fillId="0" borderId="6" xfId="0" applyNumberFormat="1" applyFont="1" applyBorder="1" applyAlignment="1">
      <alignment horizontal="left" vertical="top" wrapText="1"/>
    </xf>
    <xf numFmtId="165" fontId="7" fillId="0" borderId="8" xfId="0" applyNumberFormat="1" applyFont="1" applyBorder="1" applyAlignment="1">
      <alignment horizontal="left" vertical="top" wrapText="1"/>
    </xf>
    <xf numFmtId="165" fontId="7" fillId="0" borderId="5" xfId="0" applyNumberFormat="1" applyFont="1" applyBorder="1" applyAlignment="1">
      <alignment horizontal="left" vertical="top" wrapText="1"/>
    </xf>
    <xf numFmtId="0" fontId="7" fillId="0" borderId="6" xfId="0" applyFont="1" applyBorder="1" applyAlignment="1">
      <alignment horizontal="left" vertical="top" wrapText="1"/>
    </xf>
    <xf numFmtId="0" fontId="7" fillId="0" borderId="8" xfId="0" applyFont="1" applyBorder="1" applyAlignment="1">
      <alignment horizontal="left" vertical="top" wrapText="1"/>
    </xf>
    <xf numFmtId="0" fontId="7" fillId="0" borderId="5" xfId="0" applyFont="1" applyBorder="1" applyAlignment="1">
      <alignment horizontal="left" vertical="top" wrapText="1"/>
    </xf>
    <xf numFmtId="0" fontId="12" fillId="0" borderId="6" xfId="0" applyFont="1" applyBorder="1" applyAlignment="1">
      <alignment horizontal="left" vertical="top" wrapText="1"/>
    </xf>
    <xf numFmtId="0" fontId="12" fillId="0" borderId="8" xfId="0" applyFont="1" applyBorder="1" applyAlignment="1">
      <alignment horizontal="left" vertical="top" wrapText="1"/>
    </xf>
    <xf numFmtId="0" fontId="12" fillId="0" borderId="5" xfId="0" applyFont="1" applyBorder="1" applyAlignment="1">
      <alignment horizontal="left" vertical="top" wrapText="1"/>
    </xf>
    <xf numFmtId="0" fontId="24" fillId="0" borderId="6"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5" xfId="0" applyFont="1" applyBorder="1" applyAlignment="1">
      <alignment horizontal="center" vertical="center" wrapText="1"/>
    </xf>
    <xf numFmtId="0" fontId="15" fillId="3" borderId="1" xfId="0" applyFont="1" applyFill="1" applyBorder="1" applyAlignment="1">
      <alignment horizontal="center" vertical="center" wrapText="1"/>
    </xf>
    <xf numFmtId="49" fontId="15" fillId="3" borderId="1" xfId="0" applyNumberFormat="1" applyFont="1" applyFill="1" applyBorder="1" applyAlignment="1">
      <alignment horizontal="center" vertical="center" wrapText="1"/>
    </xf>
    <xf numFmtId="0" fontId="8" fillId="0" borderId="0" xfId="0" applyFont="1" applyAlignment="1">
      <alignment horizontal="right" wrapText="1"/>
    </xf>
    <xf numFmtId="0" fontId="2" fillId="0" borderId="1" xfId="0" applyFont="1" applyBorder="1" applyAlignment="1">
      <alignment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2" fillId="0" borderId="1" xfId="0" applyFont="1" applyBorder="1"/>
    <xf numFmtId="0" fontId="16" fillId="0" borderId="0" xfId="0" applyFont="1" applyAlignment="1">
      <alignment horizontal="left" wrapText="1"/>
    </xf>
    <xf numFmtId="0" fontId="17" fillId="0" borderId="2" xfId="0" applyFont="1" applyBorder="1" applyAlignment="1">
      <alignment horizontal="left" wrapText="1"/>
    </xf>
    <xf numFmtId="0" fontId="8" fillId="0" borderId="2" xfId="0" applyFont="1" applyBorder="1" applyAlignment="1">
      <alignment horizontal="left" wrapText="1"/>
    </xf>
    <xf numFmtId="0" fontId="18" fillId="0" borderId="0" xfId="0" applyFont="1" applyAlignment="1">
      <alignment horizontal="left" vertical="center" wrapText="1"/>
    </xf>
    <xf numFmtId="0" fontId="14" fillId="0" borderId="6" xfId="0" applyFont="1" applyBorder="1" applyAlignment="1">
      <alignment horizontal="left" vertical="top" wrapText="1"/>
    </xf>
    <xf numFmtId="0" fontId="14" fillId="0" borderId="8" xfId="0" applyFont="1" applyBorder="1" applyAlignment="1">
      <alignment horizontal="left" vertical="top" wrapText="1"/>
    </xf>
    <xf numFmtId="0" fontId="14" fillId="0" borderId="5" xfId="0" applyFont="1" applyBorder="1" applyAlignment="1">
      <alignment horizontal="left" vertical="top" wrapText="1"/>
    </xf>
    <xf numFmtId="0" fontId="15" fillId="3" borderId="9"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4" xfId="0" applyFont="1" applyFill="1" applyBorder="1" applyAlignment="1">
      <alignment horizontal="center" vertical="center" wrapText="1"/>
    </xf>
    <xf numFmtId="14" fontId="7" fillId="0" borderId="6" xfId="0" applyNumberFormat="1" applyFont="1" applyBorder="1" applyAlignment="1">
      <alignment horizontal="left" vertical="top" wrapText="1"/>
    </xf>
    <xf numFmtId="14" fontId="7" fillId="0" borderId="8" xfId="0" applyNumberFormat="1" applyFont="1" applyBorder="1" applyAlignment="1">
      <alignment horizontal="left" vertical="top" wrapText="1"/>
    </xf>
    <xf numFmtId="14" fontId="7" fillId="0" borderId="5" xfId="0" applyNumberFormat="1" applyFont="1" applyBorder="1" applyAlignment="1">
      <alignment horizontal="left" vertical="top" wrapText="1"/>
    </xf>
    <xf numFmtId="0" fontId="24" fillId="0" borderId="6" xfId="0" applyFont="1" applyBorder="1" applyAlignment="1">
      <alignment vertical="center" wrapText="1"/>
    </xf>
    <xf numFmtId="0" fontId="24" fillId="0" borderId="8" xfId="0" applyFont="1" applyBorder="1" applyAlignment="1">
      <alignment vertical="center" wrapText="1"/>
    </xf>
    <xf numFmtId="0" fontId="0" fillId="0" borderId="0" xfId="0" applyAlignment="1">
      <alignment horizontal="center" wrapText="1"/>
    </xf>
    <xf numFmtId="0" fontId="0" fillId="0" borderId="0" xfId="0" applyAlignment="1">
      <alignment horizontal="left" wrapText="1"/>
    </xf>
    <xf numFmtId="0" fontId="7" fillId="0" borderId="1" xfId="0" applyFont="1" applyBorder="1" applyAlignment="1">
      <alignment horizontal="left" vertical="top" wrapText="1"/>
    </xf>
  </cellXfs>
  <cellStyles count="4">
    <cellStyle name="Гиперссылка" xfId="1" builtinId="8"/>
    <cellStyle name="Обычный" xfId="0" builtinId="0"/>
    <cellStyle name="Обычный_12_06_06 Капітальні видатки" xfId="3"/>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eam.gov.ua/ua/project/DREAM-UA-100125-F0662846/profile?fromFilter%5binitiator%5d=9737" TargetMode="External"/><Relationship Id="rId13" Type="http://schemas.openxmlformats.org/officeDocument/2006/relationships/hyperlink" Target="https://zakon.rada.gov.ua/laws/show/695-2020-%D0%BF" TargetMode="External"/><Relationship Id="rId18" Type="http://schemas.openxmlformats.org/officeDocument/2006/relationships/hyperlink" Target="https://zakon.rada.gov.ua/laws/show/34-2025-%D1%80" TargetMode="External"/><Relationship Id="rId26" Type="http://schemas.openxmlformats.org/officeDocument/2006/relationships/hyperlink" Target="https://zakon.rada.gov.ua/laws/show/293-2025-%D1%80" TargetMode="External"/><Relationship Id="rId3" Type="http://schemas.openxmlformats.org/officeDocument/2006/relationships/hyperlink" Target="https://samar-rada.dp.gov.ua/vsi-normativni-akti/pro-vnesennia-zmin-do-rishennia-miskoi-rady-vid-25092020r-1376-pro-zatverdzhennia-prohramy-reformuvannia-i-rozvytku-zhytlovo-komunalnoho-hospodarstva-m-novomoskovska-na-2021-2025-roky-5" TargetMode="External"/><Relationship Id="rId21" Type="http://schemas.openxmlformats.org/officeDocument/2006/relationships/hyperlink" Target="https://zakon.rada.gov.ua/laws/show/34-2025-%D1%80" TargetMode="External"/><Relationship Id="rId34" Type="http://schemas.openxmlformats.org/officeDocument/2006/relationships/hyperlink" Target="https://dostup.org.ua/request/112280/response/378021/attach/3/.pdf?cookie_passthrough=1" TargetMode="External"/><Relationship Id="rId7" Type="http://schemas.openxmlformats.org/officeDocument/2006/relationships/hyperlink" Target="https://dream.gov.ua/ua/project/DREAM-UA-280425-6B23CD58/profile?fromFilter%5binitiator%5d=9737" TargetMode="External"/><Relationship Id="rId12" Type="http://schemas.openxmlformats.org/officeDocument/2006/relationships/hyperlink" Target="https://samar-rada.dp.gov.ua/vsi-normativni-akti/pro-vnesennia-zmin-do-rishennia-miskoi-rady-vid-25092020r-1376-pro-zatverdzhennia-prohramy-reformuvannia-i-rozvytku-zhytlovo-komunalnoho-hospodarstva-m-novomoskovska-na-2021-2025-roky-5" TargetMode="External"/><Relationship Id="rId17" Type="http://schemas.openxmlformats.org/officeDocument/2006/relationships/hyperlink" Target="https://zakon.rada.gov.ua/laws/show/34-2025-%D1%80" TargetMode="External"/><Relationship Id="rId25" Type="http://schemas.openxmlformats.org/officeDocument/2006/relationships/hyperlink" Target="https://zakon.rada.gov.ua/laws/show/293-2025-%D1%80" TargetMode="External"/><Relationship Id="rId33" Type="http://schemas.openxmlformats.org/officeDocument/2006/relationships/hyperlink" Target="https://dostup.org.ua/request/112280/response/378021/attach/3/.pdf?cookie_passthrough=1" TargetMode="External"/><Relationship Id="rId2" Type="http://schemas.openxmlformats.org/officeDocument/2006/relationships/hyperlink" Target="https://zakon.rada.gov.ua/laws/show/695-2020-%D0%BF" TargetMode="External"/><Relationship Id="rId16" Type="http://schemas.openxmlformats.org/officeDocument/2006/relationships/hyperlink" Target="https://zakon.rada.gov.ua/laws/show/34-2025-%D1%80" TargetMode="External"/><Relationship Id="rId20" Type="http://schemas.openxmlformats.org/officeDocument/2006/relationships/hyperlink" Target="https://zakon.rada.gov.ua/laws/show/34-2025-%D1%80" TargetMode="External"/><Relationship Id="rId29" Type="http://schemas.openxmlformats.org/officeDocument/2006/relationships/hyperlink" Target="https://zakon.rada.gov.ua/laws/show/1089-2020-%D0%BF" TargetMode="External"/><Relationship Id="rId1" Type="http://schemas.openxmlformats.org/officeDocument/2006/relationships/hyperlink" Target="https://zakon.rada.gov.ua/laws/show/695-2020-%D0%BF" TargetMode="External"/><Relationship Id="rId6" Type="http://schemas.openxmlformats.org/officeDocument/2006/relationships/hyperlink" Target="https://dream.gov.ua/ua/project/DREAM-UA-020125-2E2FF77F/profile?fromFilter%5binitiator%5d=9737" TargetMode="External"/><Relationship Id="rId11" Type="http://schemas.openxmlformats.org/officeDocument/2006/relationships/hyperlink" Target="https://samar-rada.dp.gov.ua/vsi-normativni-akti/pro-vnesennia-zmin-do-rishennia-miskoi-rady-vid-25092020r-1376-pro-zatverdzhennia-prohramy-reformuvannia-i-rozvytku-zhytlovo-komunalnoho-hospodarstva-m-novomoskovska-na-2021-2025-roky-5" TargetMode="External"/><Relationship Id="rId24" Type="http://schemas.openxmlformats.org/officeDocument/2006/relationships/hyperlink" Target="https://zakon.rada.gov.ua/laws/show/293-2025-%D1%80" TargetMode="External"/><Relationship Id="rId32" Type="http://schemas.openxmlformats.org/officeDocument/2006/relationships/hyperlink" Target="https://zakon.rada.gov.ua/laws/show/587-2024-%D1%80" TargetMode="External"/><Relationship Id="rId37" Type="http://schemas.openxmlformats.org/officeDocument/2006/relationships/printerSettings" Target="../printerSettings/printerSettings1.bin"/><Relationship Id="rId5" Type="http://schemas.openxmlformats.org/officeDocument/2006/relationships/hyperlink" Target="https://dream.gov.ua/ua/project/DREAM-UA-020125-2E2FF77F/profile?fromFilter%5binitiator%5d=9737" TargetMode="External"/><Relationship Id="rId15" Type="http://schemas.openxmlformats.org/officeDocument/2006/relationships/hyperlink" Target="https://zakon.rada.gov.ua/laws/show/34-2025-%D1%80" TargetMode="External"/><Relationship Id="rId23" Type="http://schemas.openxmlformats.org/officeDocument/2006/relationships/hyperlink" Target="https://zakon.rada.gov.ua/laws/show/695-2020-%D0%BF" TargetMode="External"/><Relationship Id="rId28" Type="http://schemas.openxmlformats.org/officeDocument/2006/relationships/hyperlink" Target="https://zakon.rada.gov.ua/laws/show/293-2025-%D1%80" TargetMode="External"/><Relationship Id="rId36" Type="http://schemas.openxmlformats.org/officeDocument/2006/relationships/hyperlink" Target="https://samar-rada.dp.gov.ua/vsi-normativni-akti/pro-zatverdzhennia-prohramy-sotsialno-ekonomichnoho-ta-kulturnoho-rozvytku-m-novomoskovska-na-2024-rik-2" TargetMode="External"/><Relationship Id="rId10" Type="http://schemas.openxmlformats.org/officeDocument/2006/relationships/hyperlink" Target="https://samar-rada.dp.gov.ua/vsi-normativni-akti/pro-vnesennia-zmin-do-rishennia-miskoi-rady-vid-25092020r-1376-pro-zatverdzhennia-prohramy-reformuvannia-i-rozvytku-zhytlovo-komunalnoho-hospodarstva-m-novomoskovska-na-2021-2025-roky-5" TargetMode="External"/><Relationship Id="rId19" Type="http://schemas.openxmlformats.org/officeDocument/2006/relationships/hyperlink" Target="https://zakon.rada.gov.ua/laws/show/34-2025-%D1%80" TargetMode="External"/><Relationship Id="rId31" Type="http://schemas.openxmlformats.org/officeDocument/2006/relationships/hyperlink" Target="https://zakon.rada.gov.ua/laws/show/1209-2024-%D1%80" TargetMode="External"/><Relationship Id="rId4" Type="http://schemas.openxmlformats.org/officeDocument/2006/relationships/hyperlink" Target="https://samar-rada.dp.gov.ua/vsi-normativni-akti/pro-vnesennia-zmin-do-rishennia-miskoi-rady-vid-25092020r-1376-pro-zatverdzhennia-prohramy-reformuvannia-i-rozvytku-zhytlovo-komunalnoho-hospodarstva-m-novomoskovska-na-2021-2025-roky-5" TargetMode="External"/><Relationship Id="rId9" Type="http://schemas.openxmlformats.org/officeDocument/2006/relationships/hyperlink" Target="https://samar-rada.dp.gov.ua/vsi-normativni-akti/pro-vnesennia-zmin-do-rishennia-miskoi-rady-vid-25092020r-1376-pro-zatverdzhennia-prohramy-reformuvannia-i-rozvytku-zhytlovo-komunalnoho-hospodarstva-m-novomoskovska-na-2021-2025-roky-5" TargetMode="External"/><Relationship Id="rId14" Type="http://schemas.openxmlformats.org/officeDocument/2006/relationships/hyperlink" Target="https://zakon.rada.gov.ua/laws/show/34-2025-%D1%80" TargetMode="External"/><Relationship Id="rId22" Type="http://schemas.openxmlformats.org/officeDocument/2006/relationships/hyperlink" Target="https://zakon.rada.gov.ua/laws/show/695-2020-%D0%BF" TargetMode="External"/><Relationship Id="rId27" Type="http://schemas.openxmlformats.org/officeDocument/2006/relationships/hyperlink" Target="https://zakon.rada.gov.ua/laws/show/293-2025-%D1%80" TargetMode="External"/><Relationship Id="rId30" Type="http://schemas.openxmlformats.org/officeDocument/2006/relationships/hyperlink" Target="https://zakon.rada.gov.ua/laws/show/1089-2020-%D0%BF" TargetMode="External"/><Relationship Id="rId35" Type="http://schemas.openxmlformats.org/officeDocument/2006/relationships/hyperlink" Target="https://dostup.org.ua/request/112280/response/378021/attach/3/.pdf?cookie_passthrough=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9"/>
  <sheetViews>
    <sheetView tabSelected="1" topLeftCell="A40" zoomScale="80" zoomScaleNormal="80" workbookViewId="0">
      <selection activeCell="B44" sqref="B44:B45"/>
    </sheetView>
  </sheetViews>
  <sheetFormatPr defaultColWidth="12.5703125" defaultRowHeight="12.75" x14ac:dyDescent="0.2"/>
  <cols>
    <col min="1" max="1" width="24.85546875" customWidth="1"/>
    <col min="2" max="2" width="19.42578125" customWidth="1"/>
    <col min="3" max="3" width="11.7109375" customWidth="1"/>
    <col min="4" max="4" width="14.42578125" customWidth="1"/>
    <col min="5" max="5" width="14" customWidth="1"/>
    <col min="6" max="6" width="14.28515625" customWidth="1"/>
    <col min="7" max="7" width="14.140625" customWidth="1"/>
    <col min="8" max="8" width="16.7109375" customWidth="1"/>
    <col min="9" max="9" width="18.7109375" customWidth="1"/>
    <col min="10" max="10" width="13.85546875" customWidth="1"/>
    <col min="11" max="11" width="20.42578125" customWidth="1"/>
    <col min="12" max="12" width="16.7109375" customWidth="1"/>
    <col min="13" max="13" width="19.85546875" customWidth="1"/>
    <col min="14" max="14" width="22.28515625" customWidth="1"/>
    <col min="15" max="15" width="13" customWidth="1"/>
    <col min="16" max="16" width="22.140625" customWidth="1"/>
    <col min="17" max="17" width="8.140625" customWidth="1"/>
    <col min="18" max="18" width="7.5703125" customWidth="1"/>
    <col min="19" max="19" width="16.42578125" customWidth="1"/>
    <col min="20" max="20" width="15" customWidth="1"/>
    <col min="21" max="21" width="8.42578125" customWidth="1"/>
    <col min="22" max="22" width="8.28515625" customWidth="1"/>
    <col min="23" max="23" width="30.28515625" customWidth="1"/>
  </cols>
  <sheetData>
    <row r="1" spans="1:27" ht="33.75" customHeight="1" x14ac:dyDescent="0.2">
      <c r="A1" s="118" t="s">
        <v>265</v>
      </c>
      <c r="B1" s="118"/>
      <c r="C1" s="118"/>
      <c r="D1" s="118"/>
      <c r="E1" s="118"/>
      <c r="F1" s="118"/>
      <c r="G1" s="118"/>
      <c r="H1" s="118"/>
      <c r="I1" s="118"/>
      <c r="J1" s="118"/>
      <c r="K1" s="118"/>
      <c r="L1" s="18"/>
      <c r="M1" s="18"/>
      <c r="N1" s="18"/>
      <c r="O1" s="18"/>
      <c r="P1" s="18"/>
      <c r="Q1" s="18"/>
      <c r="R1" s="18"/>
      <c r="S1" s="18"/>
      <c r="T1" s="18"/>
      <c r="U1" s="18"/>
      <c r="V1" s="18"/>
      <c r="W1" s="18"/>
    </row>
    <row r="2" spans="1:27" ht="33.75" customHeight="1" x14ac:dyDescent="0.3">
      <c r="A2" s="14"/>
      <c r="B2" s="14"/>
      <c r="C2" s="124" t="s">
        <v>134</v>
      </c>
      <c r="D2" s="124"/>
      <c r="E2" s="124"/>
      <c r="F2" s="124"/>
      <c r="G2" s="124"/>
      <c r="H2" s="124"/>
      <c r="I2" s="124"/>
      <c r="J2" s="124"/>
      <c r="K2" s="124"/>
      <c r="L2" s="124"/>
      <c r="M2" s="14"/>
      <c r="N2" s="14"/>
      <c r="O2" s="14"/>
      <c r="P2" s="14"/>
      <c r="Q2" s="14"/>
      <c r="R2" s="14"/>
      <c r="S2" s="14"/>
      <c r="T2" s="14"/>
      <c r="U2" s="14"/>
      <c r="V2" s="14"/>
      <c r="W2" s="14"/>
    </row>
    <row r="3" spans="1:27" ht="33.75" customHeight="1" x14ac:dyDescent="0.3">
      <c r="A3" s="125" t="s">
        <v>135</v>
      </c>
      <c r="B3" s="126"/>
      <c r="C3" s="126"/>
      <c r="D3" s="126"/>
      <c r="E3" s="126"/>
      <c r="F3" s="126"/>
      <c r="G3" s="126"/>
      <c r="H3" s="126"/>
      <c r="I3" s="126"/>
      <c r="J3" s="126"/>
      <c r="K3" s="15"/>
      <c r="L3" s="15"/>
      <c r="M3" s="14"/>
      <c r="N3" s="14"/>
      <c r="O3" s="14"/>
      <c r="P3" s="14"/>
      <c r="Q3" s="14"/>
      <c r="R3" s="14"/>
      <c r="S3" s="14"/>
      <c r="T3" s="14"/>
      <c r="U3" s="14"/>
      <c r="V3" s="14"/>
      <c r="W3" s="14"/>
    </row>
    <row r="4" spans="1:27" ht="40.15" customHeight="1" x14ac:dyDescent="0.2">
      <c r="A4" s="116" t="s">
        <v>0</v>
      </c>
      <c r="B4" s="116" t="s">
        <v>1</v>
      </c>
      <c r="C4" s="116" t="s">
        <v>2</v>
      </c>
      <c r="D4" s="131" t="s">
        <v>3</v>
      </c>
      <c r="E4" s="132"/>
      <c r="F4" s="132"/>
      <c r="G4" s="133"/>
      <c r="H4" s="116" t="s">
        <v>4</v>
      </c>
      <c r="I4" s="116" t="s">
        <v>5</v>
      </c>
      <c r="J4" s="116" t="s">
        <v>6</v>
      </c>
      <c r="K4" s="119"/>
      <c r="L4" s="117" t="s">
        <v>7</v>
      </c>
      <c r="M4" s="119"/>
      <c r="N4" s="119"/>
      <c r="O4" s="119"/>
      <c r="P4" s="119"/>
      <c r="Q4" s="119"/>
      <c r="R4" s="119"/>
      <c r="S4" s="116" t="s">
        <v>133</v>
      </c>
      <c r="T4" s="117" t="s">
        <v>8</v>
      </c>
      <c r="U4" s="119"/>
      <c r="V4" s="116" t="s">
        <v>9</v>
      </c>
      <c r="W4" s="117" t="s">
        <v>10</v>
      </c>
    </row>
    <row r="5" spans="1:27" ht="42" x14ac:dyDescent="0.2">
      <c r="A5" s="116"/>
      <c r="B5" s="116"/>
      <c r="C5" s="116"/>
      <c r="D5" s="76" t="s">
        <v>266</v>
      </c>
      <c r="E5" s="10">
        <v>2026</v>
      </c>
      <c r="F5" s="10">
        <v>2027</v>
      </c>
      <c r="G5" s="10">
        <v>2028</v>
      </c>
      <c r="H5" s="116"/>
      <c r="I5" s="116"/>
      <c r="J5" s="11" t="s">
        <v>11</v>
      </c>
      <c r="K5" s="11" t="s">
        <v>12</v>
      </c>
      <c r="L5" s="12" t="s">
        <v>13</v>
      </c>
      <c r="M5" s="12" t="s">
        <v>14</v>
      </c>
      <c r="N5" s="12" t="s">
        <v>15</v>
      </c>
      <c r="O5" s="12" t="s">
        <v>16</v>
      </c>
      <c r="P5" s="12" t="s">
        <v>17</v>
      </c>
      <c r="Q5" s="12" t="s">
        <v>131</v>
      </c>
      <c r="R5" s="12" t="s">
        <v>132</v>
      </c>
      <c r="S5" s="116"/>
      <c r="T5" s="12" t="s">
        <v>18</v>
      </c>
      <c r="U5" s="12" t="s">
        <v>19</v>
      </c>
      <c r="V5" s="116"/>
      <c r="W5" s="117"/>
    </row>
    <row r="6" spans="1:27" x14ac:dyDescent="0.2">
      <c r="A6" s="70">
        <v>1</v>
      </c>
      <c r="B6" s="70">
        <v>2</v>
      </c>
      <c r="C6" s="70">
        <v>3</v>
      </c>
      <c r="D6" s="70">
        <v>4</v>
      </c>
      <c r="E6" s="70">
        <v>5</v>
      </c>
      <c r="F6" s="70">
        <v>6</v>
      </c>
      <c r="G6" s="70">
        <v>7</v>
      </c>
      <c r="H6" s="70">
        <v>8</v>
      </c>
      <c r="I6" s="70">
        <v>9</v>
      </c>
      <c r="J6" s="70">
        <v>10</v>
      </c>
      <c r="K6" s="70">
        <v>11</v>
      </c>
      <c r="L6" s="70">
        <v>12</v>
      </c>
      <c r="M6" s="70">
        <v>13</v>
      </c>
      <c r="N6" s="70">
        <v>14</v>
      </c>
      <c r="O6" s="70">
        <v>15</v>
      </c>
      <c r="P6" s="70">
        <v>16</v>
      </c>
      <c r="Q6" s="70">
        <v>17</v>
      </c>
      <c r="R6" s="70">
        <v>18</v>
      </c>
      <c r="S6" s="70">
        <v>19</v>
      </c>
      <c r="T6" s="70">
        <v>20</v>
      </c>
      <c r="U6" s="70">
        <v>21</v>
      </c>
      <c r="V6" s="70">
        <v>22</v>
      </c>
      <c r="W6" s="70">
        <v>23</v>
      </c>
    </row>
    <row r="7" spans="1:27" s="48" customFormat="1" ht="315" x14ac:dyDescent="0.2">
      <c r="A7" s="3" t="s">
        <v>71</v>
      </c>
      <c r="B7" s="2" t="s">
        <v>72</v>
      </c>
      <c r="C7" s="2" t="s">
        <v>73</v>
      </c>
      <c r="D7" s="77">
        <f>E7+F7</f>
        <v>2998455</v>
      </c>
      <c r="E7" s="6">
        <v>1499475</v>
      </c>
      <c r="F7" s="6">
        <v>1498980</v>
      </c>
      <c r="G7" s="4"/>
      <c r="H7" s="3" t="s">
        <v>74</v>
      </c>
      <c r="I7" s="5" t="s">
        <v>22</v>
      </c>
      <c r="J7" s="3" t="s">
        <v>130</v>
      </c>
      <c r="K7" s="7" t="s">
        <v>75</v>
      </c>
      <c r="L7" s="2" t="s">
        <v>76</v>
      </c>
      <c r="M7" s="2">
        <v>2</v>
      </c>
      <c r="N7" s="2" t="s">
        <v>38</v>
      </c>
      <c r="O7" s="2" t="s">
        <v>23</v>
      </c>
      <c r="P7" s="2">
        <v>1</v>
      </c>
      <c r="Q7" s="2">
        <v>1</v>
      </c>
      <c r="R7" s="2"/>
      <c r="S7" s="2" t="s">
        <v>77</v>
      </c>
      <c r="T7" s="2"/>
      <c r="U7" s="2" t="s">
        <v>20</v>
      </c>
      <c r="V7" s="2"/>
      <c r="W7" s="2"/>
    </row>
    <row r="8" spans="1:27" s="48" customFormat="1" ht="409.5" x14ac:dyDescent="0.2">
      <c r="A8" s="3" t="s">
        <v>78</v>
      </c>
      <c r="B8" s="3" t="s">
        <v>277</v>
      </c>
      <c r="C8" s="2" t="s">
        <v>67</v>
      </c>
      <c r="D8" s="2" t="str">
        <f>E8</f>
        <v>71 800 000</v>
      </c>
      <c r="E8" s="3" t="s">
        <v>79</v>
      </c>
      <c r="F8" s="4"/>
      <c r="G8" s="4"/>
      <c r="H8" s="2" t="s">
        <v>26</v>
      </c>
      <c r="I8" s="5" t="s">
        <v>22</v>
      </c>
      <c r="J8" s="3" t="s">
        <v>24</v>
      </c>
      <c r="K8" s="3" t="s">
        <v>25</v>
      </c>
      <c r="L8" s="2" t="s">
        <v>80</v>
      </c>
      <c r="M8" s="2">
        <v>3</v>
      </c>
      <c r="N8" s="2" t="s">
        <v>38</v>
      </c>
      <c r="O8" s="2" t="s">
        <v>39</v>
      </c>
      <c r="P8" s="2">
        <v>1</v>
      </c>
      <c r="Q8" s="2">
        <v>2</v>
      </c>
      <c r="R8" s="2"/>
      <c r="S8" s="2" t="s">
        <v>81</v>
      </c>
      <c r="T8" s="2"/>
      <c r="U8" s="2" t="s">
        <v>20</v>
      </c>
      <c r="V8" s="2"/>
      <c r="W8" s="2"/>
    </row>
    <row r="9" spans="1:27" s="44" customFormat="1" ht="328.5" customHeight="1" x14ac:dyDescent="0.2">
      <c r="A9" s="2" t="s">
        <v>65</v>
      </c>
      <c r="B9" s="2" t="s">
        <v>66</v>
      </c>
      <c r="C9" s="2" t="s">
        <v>67</v>
      </c>
      <c r="D9" s="40">
        <v>940000</v>
      </c>
      <c r="E9" s="40">
        <v>22196187</v>
      </c>
      <c r="F9" s="41" t="s">
        <v>68</v>
      </c>
      <c r="G9" s="68"/>
      <c r="H9" s="3" t="s">
        <v>26</v>
      </c>
      <c r="I9" s="5" t="s">
        <v>22</v>
      </c>
      <c r="J9" s="3" t="s">
        <v>129</v>
      </c>
      <c r="K9" s="7" t="s">
        <v>69</v>
      </c>
      <c r="L9" s="42" t="s">
        <v>278</v>
      </c>
      <c r="M9" s="2">
        <v>8</v>
      </c>
      <c r="N9" s="2" t="s">
        <v>21</v>
      </c>
      <c r="O9" s="2" t="s">
        <v>23</v>
      </c>
      <c r="P9" s="2">
        <v>5</v>
      </c>
      <c r="Q9" s="2">
        <v>3</v>
      </c>
      <c r="R9" s="43"/>
      <c r="S9" s="2" t="s">
        <v>70</v>
      </c>
      <c r="T9" s="2"/>
      <c r="U9" s="2" t="s">
        <v>20</v>
      </c>
      <c r="V9" s="2"/>
      <c r="W9" s="43"/>
    </row>
    <row r="10" spans="1:27" s="44" customFormat="1" ht="278.25" customHeight="1" x14ac:dyDescent="0.2">
      <c r="A10" s="3" t="s">
        <v>154</v>
      </c>
      <c r="B10" s="3" t="s">
        <v>279</v>
      </c>
      <c r="C10" s="2" t="s">
        <v>155</v>
      </c>
      <c r="D10" s="78">
        <v>375248000</v>
      </c>
      <c r="E10" s="41" t="s">
        <v>156</v>
      </c>
      <c r="F10" s="41" t="s">
        <v>157</v>
      </c>
      <c r="G10" s="41"/>
      <c r="H10" s="2" t="s">
        <v>26</v>
      </c>
      <c r="I10" s="5" t="s">
        <v>22</v>
      </c>
      <c r="J10" s="42" t="s">
        <v>264</v>
      </c>
      <c r="K10" s="3" t="s">
        <v>158</v>
      </c>
      <c r="L10" s="3" t="s">
        <v>159</v>
      </c>
      <c r="M10" s="2">
        <v>3</v>
      </c>
      <c r="N10" s="2" t="s">
        <v>38</v>
      </c>
      <c r="O10" s="2" t="s">
        <v>39</v>
      </c>
      <c r="P10" s="2">
        <v>1</v>
      </c>
      <c r="Q10" s="2">
        <v>1</v>
      </c>
      <c r="R10" s="2">
        <v>1</v>
      </c>
      <c r="S10" s="2" t="s">
        <v>160</v>
      </c>
      <c r="T10" s="2"/>
      <c r="U10" s="2" t="s">
        <v>20</v>
      </c>
      <c r="V10" s="43"/>
      <c r="W10" s="43"/>
    </row>
    <row r="11" spans="1:27" ht="38.25" customHeight="1" x14ac:dyDescent="0.2">
      <c r="A11" s="30"/>
      <c r="B11" s="30"/>
      <c r="C11" s="32"/>
      <c r="D11" s="33"/>
      <c r="E11" s="34"/>
      <c r="F11" s="34"/>
      <c r="G11" s="34"/>
      <c r="H11" s="32"/>
      <c r="I11" s="35"/>
      <c r="J11" s="31"/>
      <c r="K11" s="31"/>
      <c r="L11" s="31"/>
      <c r="M11" s="36"/>
      <c r="N11" s="32"/>
      <c r="O11" s="36"/>
      <c r="P11" s="33"/>
      <c r="Q11" s="33"/>
      <c r="R11" s="33"/>
      <c r="S11" s="32"/>
      <c r="T11" s="32"/>
      <c r="U11" s="32"/>
      <c r="V11" s="1"/>
      <c r="W11" s="1"/>
    </row>
    <row r="12" spans="1:27" ht="18.75" x14ac:dyDescent="0.2">
      <c r="A12" s="127" t="s">
        <v>136</v>
      </c>
      <c r="B12" s="127"/>
      <c r="C12" s="127"/>
      <c r="D12" s="127"/>
      <c r="E12" s="127"/>
      <c r="F12" s="127"/>
      <c r="G12" s="127"/>
      <c r="H12" s="127"/>
      <c r="I12" s="1"/>
      <c r="J12" s="1"/>
      <c r="K12" s="1"/>
      <c r="L12" s="1"/>
      <c r="M12" s="1"/>
      <c r="N12" s="1"/>
      <c r="O12" s="1"/>
      <c r="P12" s="1"/>
      <c r="Q12" s="1"/>
      <c r="R12" s="1"/>
      <c r="S12" s="1"/>
      <c r="T12" s="1"/>
      <c r="U12" s="1"/>
      <c r="V12" s="1"/>
      <c r="W12" s="1"/>
    </row>
    <row r="13" spans="1:27" ht="62.25" customHeight="1" x14ac:dyDescent="0.2">
      <c r="A13" s="116" t="s">
        <v>0</v>
      </c>
      <c r="B13" s="116" t="s">
        <v>1</v>
      </c>
      <c r="C13" s="116" t="s">
        <v>2</v>
      </c>
      <c r="D13" s="131" t="s">
        <v>3</v>
      </c>
      <c r="E13" s="132"/>
      <c r="F13" s="132"/>
      <c r="G13" s="133"/>
      <c r="H13" s="116" t="s">
        <v>4</v>
      </c>
      <c r="I13" s="116" t="s">
        <v>5</v>
      </c>
      <c r="J13" s="116" t="s">
        <v>6</v>
      </c>
      <c r="K13" s="119"/>
      <c r="L13" s="117" t="s">
        <v>7</v>
      </c>
      <c r="M13" s="119"/>
      <c r="N13" s="119"/>
      <c r="O13" s="119"/>
      <c r="P13" s="119"/>
      <c r="Q13" s="119"/>
      <c r="R13" s="119"/>
      <c r="S13" s="116" t="s">
        <v>133</v>
      </c>
      <c r="T13" s="117" t="s">
        <v>8</v>
      </c>
      <c r="U13" s="119"/>
      <c r="V13" s="116" t="s">
        <v>9</v>
      </c>
      <c r="W13" s="117" t="s">
        <v>10</v>
      </c>
    </row>
    <row r="14" spans="1:27" ht="62.25" customHeight="1" x14ac:dyDescent="0.2">
      <c r="A14" s="116"/>
      <c r="B14" s="116"/>
      <c r="C14" s="116"/>
      <c r="D14" s="76" t="s">
        <v>266</v>
      </c>
      <c r="E14" s="10">
        <v>2026</v>
      </c>
      <c r="F14" s="10">
        <v>2027</v>
      </c>
      <c r="G14" s="10">
        <v>2028</v>
      </c>
      <c r="H14" s="116"/>
      <c r="I14" s="116"/>
      <c r="J14" s="11" t="s">
        <v>11</v>
      </c>
      <c r="K14" s="11" t="s">
        <v>12</v>
      </c>
      <c r="L14" s="12" t="s">
        <v>13</v>
      </c>
      <c r="M14" s="12" t="s">
        <v>14</v>
      </c>
      <c r="N14" s="12" t="s">
        <v>15</v>
      </c>
      <c r="O14" s="12" t="s">
        <v>16</v>
      </c>
      <c r="P14" s="12" t="s">
        <v>17</v>
      </c>
      <c r="Q14" s="12" t="s">
        <v>131</v>
      </c>
      <c r="R14" s="12" t="s">
        <v>132</v>
      </c>
      <c r="S14" s="116"/>
      <c r="T14" s="12" t="s">
        <v>18</v>
      </c>
      <c r="U14" s="12" t="s">
        <v>19</v>
      </c>
      <c r="V14" s="116"/>
      <c r="W14" s="117"/>
    </row>
    <row r="15" spans="1:27" ht="21.75" customHeight="1" x14ac:dyDescent="0.2">
      <c r="A15" s="80">
        <v>1</v>
      </c>
      <c r="B15" s="70">
        <v>2</v>
      </c>
      <c r="C15" s="70">
        <v>3</v>
      </c>
      <c r="D15" s="80">
        <v>4</v>
      </c>
      <c r="E15" s="70">
        <v>5</v>
      </c>
      <c r="F15" s="70">
        <v>6</v>
      </c>
      <c r="G15" s="80">
        <v>7</v>
      </c>
      <c r="H15" s="70">
        <v>8</v>
      </c>
      <c r="I15" s="70">
        <v>9</v>
      </c>
      <c r="J15" s="80">
        <v>10</v>
      </c>
      <c r="K15" s="70">
        <v>11</v>
      </c>
      <c r="L15" s="70">
        <v>12</v>
      </c>
      <c r="M15" s="80">
        <v>13</v>
      </c>
      <c r="N15" s="70">
        <v>14</v>
      </c>
      <c r="O15" s="70">
        <v>15</v>
      </c>
      <c r="P15" s="80">
        <v>16</v>
      </c>
      <c r="Q15" s="70">
        <v>17</v>
      </c>
      <c r="R15" s="70">
        <v>18</v>
      </c>
      <c r="S15" s="80">
        <v>19</v>
      </c>
      <c r="T15" s="70">
        <v>20</v>
      </c>
      <c r="U15" s="70">
        <v>21</v>
      </c>
      <c r="V15" s="80">
        <v>22</v>
      </c>
      <c r="W15" s="70">
        <v>23</v>
      </c>
    </row>
    <row r="16" spans="1:27" s="46" customFormat="1" ht="159" customHeight="1" x14ac:dyDescent="0.2">
      <c r="A16" s="92" t="s">
        <v>267</v>
      </c>
      <c r="B16" s="89" t="s">
        <v>268</v>
      </c>
      <c r="C16" s="90" t="s">
        <v>33</v>
      </c>
      <c r="D16" s="93">
        <v>463768127</v>
      </c>
      <c r="E16" s="93">
        <v>149683776</v>
      </c>
      <c r="F16" s="93">
        <v>198374019</v>
      </c>
      <c r="G16" s="93">
        <v>115710332</v>
      </c>
      <c r="H16" s="3" t="s">
        <v>28</v>
      </c>
      <c r="I16" s="52" t="s">
        <v>29</v>
      </c>
      <c r="J16" s="2">
        <v>5</v>
      </c>
      <c r="K16" s="3" t="s">
        <v>34</v>
      </c>
      <c r="L16" s="3" t="s">
        <v>126</v>
      </c>
      <c r="M16" s="2">
        <v>0</v>
      </c>
      <c r="N16" s="2" t="s">
        <v>30</v>
      </c>
      <c r="O16" s="3" t="s">
        <v>31</v>
      </c>
      <c r="P16" s="2">
        <v>50</v>
      </c>
      <c r="Q16" s="2">
        <v>75</v>
      </c>
      <c r="R16" s="2">
        <v>100</v>
      </c>
      <c r="S16" s="3" t="s">
        <v>127</v>
      </c>
      <c r="T16" s="3" t="s">
        <v>20</v>
      </c>
      <c r="U16" s="3"/>
      <c r="V16" s="2"/>
      <c r="W16" s="41"/>
      <c r="Z16" s="47"/>
      <c r="AA16" s="47"/>
    </row>
    <row r="17" spans="1:27" s="46" customFormat="1" ht="143.25" customHeight="1" x14ac:dyDescent="0.2">
      <c r="A17" s="92" t="s">
        <v>269</v>
      </c>
      <c r="B17" s="89" t="s">
        <v>270</v>
      </c>
      <c r="C17" s="90" t="s">
        <v>33</v>
      </c>
      <c r="D17" s="94">
        <f>E17+F17</f>
        <v>11325087</v>
      </c>
      <c r="E17" s="93">
        <v>7125087</v>
      </c>
      <c r="F17" s="96">
        <v>4200000</v>
      </c>
      <c r="G17" s="89" t="s">
        <v>27</v>
      </c>
      <c r="H17" s="3" t="s">
        <v>28</v>
      </c>
      <c r="I17" s="52" t="s">
        <v>29</v>
      </c>
      <c r="J17" s="2">
        <v>50</v>
      </c>
      <c r="K17" s="3" t="s">
        <v>34</v>
      </c>
      <c r="L17" s="3" t="s">
        <v>126</v>
      </c>
      <c r="M17" s="2">
        <v>50</v>
      </c>
      <c r="N17" s="2" t="s">
        <v>30</v>
      </c>
      <c r="O17" s="3" t="s">
        <v>31</v>
      </c>
      <c r="P17" s="2">
        <v>75</v>
      </c>
      <c r="Q17" s="2">
        <v>100</v>
      </c>
      <c r="R17" s="2"/>
      <c r="S17" s="3" t="s">
        <v>128</v>
      </c>
      <c r="T17" s="3" t="s">
        <v>20</v>
      </c>
      <c r="U17" s="3"/>
      <c r="V17" s="2"/>
      <c r="W17" s="41"/>
      <c r="Z17" s="47"/>
      <c r="AA17" s="47"/>
    </row>
    <row r="18" spans="1:27" s="99" customFormat="1" ht="123.75" x14ac:dyDescent="0.2">
      <c r="A18" s="89" t="s">
        <v>271</v>
      </c>
      <c r="B18" s="89" t="s">
        <v>272</v>
      </c>
      <c r="C18" s="90" t="s">
        <v>105</v>
      </c>
      <c r="D18" s="91">
        <f>E18+F18</f>
        <v>39419288</v>
      </c>
      <c r="E18" s="91">
        <v>22278069</v>
      </c>
      <c r="F18" s="91">
        <v>17141219</v>
      </c>
      <c r="G18" s="91" t="s">
        <v>27</v>
      </c>
      <c r="H18" s="97" t="s">
        <v>106</v>
      </c>
      <c r="I18" s="51" t="s">
        <v>107</v>
      </c>
      <c r="J18" s="90" t="s">
        <v>108</v>
      </c>
      <c r="K18" s="90" t="s">
        <v>273</v>
      </c>
      <c r="L18" s="90" t="s">
        <v>109</v>
      </c>
      <c r="M18" s="90">
        <v>10</v>
      </c>
      <c r="N18" s="90" t="s">
        <v>30</v>
      </c>
      <c r="O18" s="97" t="s">
        <v>106</v>
      </c>
      <c r="P18" s="90">
        <v>80</v>
      </c>
      <c r="Q18" s="90">
        <v>100</v>
      </c>
      <c r="R18" s="90">
        <v>0</v>
      </c>
      <c r="S18" s="98" t="s">
        <v>110</v>
      </c>
      <c r="T18" s="90" t="s">
        <v>32</v>
      </c>
      <c r="U18" s="90"/>
      <c r="V18" s="90"/>
      <c r="W18" s="90" t="s">
        <v>111</v>
      </c>
    </row>
    <row r="19" spans="1:27" s="46" customFormat="1" ht="202.5" x14ac:dyDescent="0.2">
      <c r="A19" s="89" t="s">
        <v>138</v>
      </c>
      <c r="B19" s="89" t="s">
        <v>274</v>
      </c>
      <c r="C19" s="90" t="s">
        <v>105</v>
      </c>
      <c r="D19" s="90">
        <f>E19+F19+G19</f>
        <v>9271002</v>
      </c>
      <c r="E19" s="95">
        <v>3075334</v>
      </c>
      <c r="F19" s="77">
        <v>3105334</v>
      </c>
      <c r="G19" s="77">
        <v>3090334</v>
      </c>
      <c r="H19" s="8" t="s">
        <v>112</v>
      </c>
      <c r="I19" s="52" t="s">
        <v>29</v>
      </c>
      <c r="J19" s="2">
        <v>79</v>
      </c>
      <c r="K19" s="2" t="s">
        <v>114</v>
      </c>
      <c r="L19" s="3" t="s">
        <v>275</v>
      </c>
      <c r="M19" s="2">
        <v>20</v>
      </c>
      <c r="N19" s="2" t="s">
        <v>30</v>
      </c>
      <c r="O19" s="8" t="s">
        <v>112</v>
      </c>
      <c r="P19" s="2">
        <v>50</v>
      </c>
      <c r="Q19" s="2">
        <v>70</v>
      </c>
      <c r="R19" s="2">
        <v>90</v>
      </c>
      <c r="S19" s="3" t="s">
        <v>115</v>
      </c>
      <c r="T19" s="2" t="s">
        <v>32</v>
      </c>
      <c r="U19" s="2"/>
      <c r="V19" s="2"/>
      <c r="W19" s="2" t="s">
        <v>113</v>
      </c>
    </row>
    <row r="20" spans="1:27" s="46" customFormat="1" ht="90" x14ac:dyDescent="0.2">
      <c r="A20" s="89" t="s">
        <v>139</v>
      </c>
      <c r="B20" s="90" t="s">
        <v>116</v>
      </c>
      <c r="C20" s="90" t="s">
        <v>105</v>
      </c>
      <c r="D20" s="91">
        <f>E20</f>
        <v>2389539</v>
      </c>
      <c r="E20" s="91">
        <v>2389539</v>
      </c>
      <c r="F20" s="50" t="s">
        <v>27</v>
      </c>
      <c r="G20" s="50" t="s">
        <v>27</v>
      </c>
      <c r="H20" s="2" t="s">
        <v>117</v>
      </c>
      <c r="I20" s="51" t="s">
        <v>118</v>
      </c>
      <c r="J20" s="2">
        <v>22</v>
      </c>
      <c r="K20" s="3" t="s">
        <v>119</v>
      </c>
      <c r="L20" s="3" t="s">
        <v>120</v>
      </c>
      <c r="M20" s="2">
        <v>1</v>
      </c>
      <c r="N20" s="2" t="s">
        <v>121</v>
      </c>
      <c r="O20" s="2" t="s">
        <v>117</v>
      </c>
      <c r="P20" s="2">
        <v>1</v>
      </c>
      <c r="Q20" s="2">
        <v>0</v>
      </c>
      <c r="R20" s="2">
        <v>0</v>
      </c>
      <c r="S20" s="3" t="s">
        <v>122</v>
      </c>
      <c r="T20" s="2" t="s">
        <v>20</v>
      </c>
      <c r="U20" s="2"/>
      <c r="V20" s="2"/>
      <c r="W20" s="2" t="s">
        <v>111</v>
      </c>
    </row>
    <row r="21" spans="1:27" s="46" customFormat="1" ht="191.25" x14ac:dyDescent="0.2">
      <c r="A21" s="3" t="s">
        <v>140</v>
      </c>
      <c r="B21" s="3" t="s">
        <v>141</v>
      </c>
      <c r="C21" s="2" t="s">
        <v>105</v>
      </c>
      <c r="D21" s="79">
        <f>E21+F21+G21</f>
        <v>50000000</v>
      </c>
      <c r="E21" s="50">
        <v>10000000</v>
      </c>
      <c r="F21" s="50">
        <v>18000000</v>
      </c>
      <c r="G21" s="50">
        <v>22000000</v>
      </c>
      <c r="H21" s="8" t="s">
        <v>123</v>
      </c>
      <c r="I21" s="51" t="s">
        <v>29</v>
      </c>
      <c r="J21" s="2">
        <v>7</v>
      </c>
      <c r="K21" s="7" t="s">
        <v>142</v>
      </c>
      <c r="L21" s="3" t="s">
        <v>143</v>
      </c>
      <c r="M21" s="2">
        <v>3</v>
      </c>
      <c r="N21" s="2" t="s">
        <v>144</v>
      </c>
      <c r="O21" s="8" t="s">
        <v>123</v>
      </c>
      <c r="P21" s="2">
        <v>1</v>
      </c>
      <c r="Q21" s="2">
        <v>1</v>
      </c>
      <c r="R21" s="2">
        <v>1</v>
      </c>
      <c r="S21" s="3" t="s">
        <v>145</v>
      </c>
      <c r="T21" s="2" t="s">
        <v>20</v>
      </c>
      <c r="U21" s="2"/>
      <c r="V21" s="2"/>
      <c r="W21" s="2" t="s">
        <v>124</v>
      </c>
    </row>
    <row r="22" spans="1:27" s="46" customFormat="1" ht="157.5" x14ac:dyDescent="0.2">
      <c r="A22" s="3" t="s">
        <v>161</v>
      </c>
      <c r="B22" s="3" t="s">
        <v>88</v>
      </c>
      <c r="C22" s="2" t="s">
        <v>33</v>
      </c>
      <c r="D22" s="45">
        <f>E22</f>
        <v>10000000</v>
      </c>
      <c r="E22" s="45">
        <v>10000000</v>
      </c>
      <c r="F22" s="45"/>
      <c r="G22" s="45" t="s">
        <v>27</v>
      </c>
      <c r="H22" s="3" t="s">
        <v>89</v>
      </c>
      <c r="I22" s="52" t="s">
        <v>29</v>
      </c>
      <c r="J22" s="2"/>
      <c r="K22" s="53" t="s">
        <v>90</v>
      </c>
      <c r="L22" s="3" t="s">
        <v>91</v>
      </c>
      <c r="M22" s="2">
        <v>0</v>
      </c>
      <c r="N22" s="2" t="s">
        <v>30</v>
      </c>
      <c r="O22" s="3" t="s">
        <v>31</v>
      </c>
      <c r="P22" s="2">
        <v>20</v>
      </c>
      <c r="Q22" s="2">
        <v>40</v>
      </c>
      <c r="R22" s="2">
        <v>90</v>
      </c>
      <c r="S22" s="3" t="s">
        <v>92</v>
      </c>
      <c r="T22" s="3" t="s">
        <v>20</v>
      </c>
      <c r="U22" s="3"/>
      <c r="V22" s="2"/>
      <c r="W22" s="2"/>
    </row>
    <row r="23" spans="1:27" s="46" customFormat="1" ht="168.75" x14ac:dyDescent="0.2">
      <c r="A23" s="3" t="s">
        <v>162</v>
      </c>
      <c r="B23" s="3" t="s">
        <v>93</v>
      </c>
      <c r="C23" s="2" t="s">
        <v>33</v>
      </c>
      <c r="D23" s="45">
        <f>E23</f>
        <v>23800000</v>
      </c>
      <c r="E23" s="45">
        <v>23800000</v>
      </c>
      <c r="F23" s="45"/>
      <c r="G23" s="45" t="s">
        <v>27</v>
      </c>
      <c r="H23" s="3" t="s">
        <v>89</v>
      </c>
      <c r="I23" s="52" t="s">
        <v>29</v>
      </c>
      <c r="J23" s="2"/>
      <c r="K23" s="53" t="s">
        <v>276</v>
      </c>
      <c r="L23" s="3" t="s">
        <v>94</v>
      </c>
      <c r="M23" s="2">
        <v>0</v>
      </c>
      <c r="N23" s="2" t="s">
        <v>30</v>
      </c>
      <c r="O23" s="3" t="s">
        <v>31</v>
      </c>
      <c r="P23" s="2">
        <v>20</v>
      </c>
      <c r="Q23" s="2">
        <v>40</v>
      </c>
      <c r="R23" s="2">
        <v>90</v>
      </c>
      <c r="S23" s="2" t="s">
        <v>95</v>
      </c>
      <c r="T23" s="2" t="s">
        <v>20</v>
      </c>
      <c r="U23" s="2"/>
      <c r="V23" s="2"/>
      <c r="W23" s="2"/>
    </row>
    <row r="24" spans="1:27" s="46" customFormat="1" ht="135" x14ac:dyDescent="0.2">
      <c r="A24" s="3" t="s">
        <v>163</v>
      </c>
      <c r="B24" s="3" t="s">
        <v>96</v>
      </c>
      <c r="C24" s="2" t="s">
        <v>33</v>
      </c>
      <c r="D24" s="45">
        <f>E24</f>
        <v>7050000</v>
      </c>
      <c r="E24" s="54">
        <v>7050000</v>
      </c>
      <c r="F24" s="45"/>
      <c r="G24" s="45" t="s">
        <v>27</v>
      </c>
      <c r="H24" s="3" t="s">
        <v>89</v>
      </c>
      <c r="I24" s="52" t="s">
        <v>29</v>
      </c>
      <c r="J24" s="2"/>
      <c r="K24" s="53" t="s">
        <v>97</v>
      </c>
      <c r="L24" s="3" t="s">
        <v>98</v>
      </c>
      <c r="M24" s="2">
        <v>0</v>
      </c>
      <c r="N24" s="2" t="s">
        <v>30</v>
      </c>
      <c r="O24" s="3" t="s">
        <v>31</v>
      </c>
      <c r="P24" s="2">
        <v>20</v>
      </c>
      <c r="Q24" s="2">
        <v>40</v>
      </c>
      <c r="R24" s="2">
        <v>90</v>
      </c>
      <c r="S24" s="2" t="s">
        <v>99</v>
      </c>
      <c r="T24" s="2" t="s">
        <v>20</v>
      </c>
      <c r="U24" s="2"/>
      <c r="V24" s="2"/>
      <c r="W24" s="2"/>
    </row>
    <row r="25" spans="1:27" s="25" customFormat="1" ht="15" x14ac:dyDescent="0.2">
      <c r="A25" s="26"/>
      <c r="B25" s="26"/>
      <c r="C25" s="27"/>
      <c r="D25" s="28"/>
      <c r="E25" s="29"/>
      <c r="F25" s="29"/>
      <c r="G25" s="29"/>
      <c r="H25" s="19"/>
      <c r="I25" s="23"/>
      <c r="J25" s="21"/>
      <c r="K25" s="19"/>
      <c r="L25" s="19"/>
      <c r="M25" s="24"/>
      <c r="N25" s="24"/>
      <c r="O25" s="19"/>
      <c r="P25" s="21"/>
      <c r="Q25" s="21"/>
      <c r="R25" s="21"/>
      <c r="S25" s="19"/>
      <c r="T25" s="19"/>
      <c r="U25" s="19"/>
      <c r="V25" s="20"/>
      <c r="W25" s="20"/>
    </row>
    <row r="26" spans="1:27" ht="28.5" customHeight="1" x14ac:dyDescent="0.3">
      <c r="A26" s="16" t="s">
        <v>137</v>
      </c>
      <c r="B26" s="17"/>
      <c r="C26" s="17"/>
      <c r="D26" s="17"/>
      <c r="E26" s="17"/>
      <c r="F26" s="17"/>
      <c r="G26" s="17"/>
    </row>
    <row r="27" spans="1:27" ht="62.25" customHeight="1" x14ac:dyDescent="0.2">
      <c r="A27" s="116" t="s">
        <v>0</v>
      </c>
      <c r="B27" s="116" t="s">
        <v>1</v>
      </c>
      <c r="C27" s="116" t="s">
        <v>2</v>
      </c>
      <c r="D27" s="131" t="s">
        <v>3</v>
      </c>
      <c r="E27" s="132"/>
      <c r="F27" s="132"/>
      <c r="G27" s="133"/>
      <c r="H27" s="116" t="s">
        <v>4</v>
      </c>
      <c r="I27" s="116" t="s">
        <v>5</v>
      </c>
      <c r="J27" s="116" t="s">
        <v>6</v>
      </c>
      <c r="K27" s="119"/>
      <c r="L27" s="117" t="s">
        <v>7</v>
      </c>
      <c r="M27" s="119"/>
      <c r="N27" s="119"/>
      <c r="O27" s="119"/>
      <c r="P27" s="119"/>
      <c r="Q27" s="119"/>
      <c r="R27" s="119"/>
      <c r="S27" s="116" t="s">
        <v>133</v>
      </c>
      <c r="T27" s="117" t="s">
        <v>8</v>
      </c>
      <c r="U27" s="119"/>
      <c r="V27" s="116" t="s">
        <v>9</v>
      </c>
      <c r="W27" s="117" t="s">
        <v>10</v>
      </c>
    </row>
    <row r="28" spans="1:27" ht="62.25" customHeight="1" x14ac:dyDescent="0.2">
      <c r="A28" s="116"/>
      <c r="B28" s="116"/>
      <c r="C28" s="116"/>
      <c r="D28" s="76" t="s">
        <v>266</v>
      </c>
      <c r="E28" s="10">
        <v>2026</v>
      </c>
      <c r="F28" s="10">
        <v>2027</v>
      </c>
      <c r="G28" s="10">
        <v>2028</v>
      </c>
      <c r="H28" s="116"/>
      <c r="I28" s="116"/>
      <c r="J28" s="11" t="s">
        <v>11</v>
      </c>
      <c r="K28" s="11" t="s">
        <v>12</v>
      </c>
      <c r="L28" s="12" t="s">
        <v>13</v>
      </c>
      <c r="M28" s="12" t="s">
        <v>14</v>
      </c>
      <c r="N28" s="12" t="s">
        <v>15</v>
      </c>
      <c r="O28" s="12" t="s">
        <v>16</v>
      </c>
      <c r="P28" s="12" t="s">
        <v>17</v>
      </c>
      <c r="Q28" s="12" t="s">
        <v>131</v>
      </c>
      <c r="R28" s="12" t="s">
        <v>132</v>
      </c>
      <c r="S28" s="116"/>
      <c r="T28" s="12" t="s">
        <v>18</v>
      </c>
      <c r="U28" s="12" t="s">
        <v>19</v>
      </c>
      <c r="V28" s="116"/>
      <c r="W28" s="117"/>
    </row>
    <row r="29" spans="1:27" ht="21" customHeight="1" x14ac:dyDescent="0.2">
      <c r="A29" s="70">
        <v>1</v>
      </c>
      <c r="B29" s="70">
        <v>2</v>
      </c>
      <c r="C29" s="70">
        <v>3</v>
      </c>
      <c r="D29" s="70">
        <v>4</v>
      </c>
      <c r="E29" s="70">
        <v>5</v>
      </c>
      <c r="F29" s="70">
        <v>6</v>
      </c>
      <c r="G29" s="70">
        <v>7</v>
      </c>
      <c r="H29" s="70">
        <v>8</v>
      </c>
      <c r="I29" s="70">
        <v>9</v>
      </c>
      <c r="J29" s="70">
        <v>10</v>
      </c>
      <c r="K29" s="70">
        <v>11</v>
      </c>
      <c r="L29" s="70">
        <v>12</v>
      </c>
      <c r="M29" s="70">
        <v>13</v>
      </c>
      <c r="N29" s="70">
        <v>14</v>
      </c>
      <c r="O29" s="70">
        <v>15</v>
      </c>
      <c r="P29" s="70">
        <v>16</v>
      </c>
      <c r="Q29" s="70">
        <v>17</v>
      </c>
      <c r="R29" s="70">
        <v>18</v>
      </c>
      <c r="S29" s="70">
        <v>19</v>
      </c>
      <c r="T29" s="70">
        <v>20</v>
      </c>
      <c r="U29" s="70">
        <v>21</v>
      </c>
      <c r="V29" s="70">
        <v>22</v>
      </c>
      <c r="W29" s="70">
        <v>23</v>
      </c>
    </row>
    <row r="30" spans="1:27" ht="225" x14ac:dyDescent="0.2">
      <c r="A30" s="2" t="s">
        <v>147</v>
      </c>
      <c r="B30" s="2" t="s">
        <v>40</v>
      </c>
      <c r="C30" s="3" t="s">
        <v>41</v>
      </c>
      <c r="D30" s="4">
        <f>E30+F30+G30</f>
        <v>375000</v>
      </c>
      <c r="E30" s="4">
        <v>75000</v>
      </c>
      <c r="F30" s="4">
        <v>225000</v>
      </c>
      <c r="G30" s="4">
        <v>75000</v>
      </c>
      <c r="H30" s="2" t="s">
        <v>42</v>
      </c>
      <c r="I30" s="5" t="s">
        <v>43</v>
      </c>
      <c r="J30" s="2" t="s">
        <v>44</v>
      </c>
      <c r="K30" s="2" t="s">
        <v>45</v>
      </c>
      <c r="L30" s="2" t="s">
        <v>46</v>
      </c>
      <c r="M30" s="2">
        <v>0</v>
      </c>
      <c r="N30" s="2" t="s">
        <v>47</v>
      </c>
      <c r="O30" s="2" t="s">
        <v>48</v>
      </c>
      <c r="P30" s="2">
        <v>1</v>
      </c>
      <c r="Q30" s="2">
        <v>4</v>
      </c>
      <c r="R30" s="2">
        <v>5</v>
      </c>
      <c r="S30" s="2" t="s">
        <v>49</v>
      </c>
      <c r="T30" s="2"/>
      <c r="U30" s="2" t="s">
        <v>20</v>
      </c>
      <c r="V30" s="2"/>
      <c r="W30" s="5" t="s">
        <v>50</v>
      </c>
    </row>
    <row r="31" spans="1:27" ht="135" x14ac:dyDescent="0.2">
      <c r="A31" s="2" t="s">
        <v>148</v>
      </c>
      <c r="B31" s="2" t="s">
        <v>51</v>
      </c>
      <c r="C31" s="3" t="s">
        <v>41</v>
      </c>
      <c r="D31" s="4">
        <f>E31+F31+G31</f>
        <v>530000</v>
      </c>
      <c r="E31" s="4">
        <v>360000</v>
      </c>
      <c r="F31" s="4">
        <v>170000</v>
      </c>
      <c r="G31" s="4">
        <v>0</v>
      </c>
      <c r="H31" s="2" t="s">
        <v>42</v>
      </c>
      <c r="I31" s="5" t="s">
        <v>43</v>
      </c>
      <c r="J31" s="2" t="s">
        <v>44</v>
      </c>
      <c r="K31" s="2" t="s">
        <v>52</v>
      </c>
      <c r="L31" s="2" t="s">
        <v>46</v>
      </c>
      <c r="M31" s="2">
        <v>0</v>
      </c>
      <c r="N31" s="2" t="s">
        <v>47</v>
      </c>
      <c r="O31" s="2" t="s">
        <v>48</v>
      </c>
      <c r="P31" s="2">
        <v>2</v>
      </c>
      <c r="Q31" s="2">
        <v>2</v>
      </c>
      <c r="R31" s="2">
        <v>4</v>
      </c>
      <c r="S31" s="2" t="s">
        <v>49</v>
      </c>
      <c r="T31" s="2"/>
      <c r="U31" s="2" t="s">
        <v>20</v>
      </c>
      <c r="V31" s="2"/>
      <c r="W31" s="5" t="s">
        <v>53</v>
      </c>
    </row>
    <row r="32" spans="1:27" ht="135" x14ac:dyDescent="0.2">
      <c r="A32" s="2" t="s">
        <v>149</v>
      </c>
      <c r="B32" s="2" t="s">
        <v>54</v>
      </c>
      <c r="C32" s="3" t="s">
        <v>41</v>
      </c>
      <c r="D32" s="4">
        <f>G32</f>
        <v>250000</v>
      </c>
      <c r="E32" s="4"/>
      <c r="F32" s="4"/>
      <c r="G32" s="4">
        <v>250000</v>
      </c>
      <c r="H32" s="2" t="s">
        <v>42</v>
      </c>
      <c r="I32" s="5" t="s">
        <v>43</v>
      </c>
      <c r="J32" s="2" t="s">
        <v>44</v>
      </c>
      <c r="K32" s="2" t="s">
        <v>52</v>
      </c>
      <c r="L32" s="2" t="s">
        <v>46</v>
      </c>
      <c r="M32" s="2">
        <v>0</v>
      </c>
      <c r="N32" s="2" t="s">
        <v>47</v>
      </c>
      <c r="O32" s="2" t="s">
        <v>48</v>
      </c>
      <c r="P32" s="2">
        <v>0</v>
      </c>
      <c r="Q32" s="2">
        <v>1</v>
      </c>
      <c r="R32" s="2">
        <v>1</v>
      </c>
      <c r="S32" s="2" t="s">
        <v>55</v>
      </c>
      <c r="T32" s="2"/>
      <c r="U32" s="2" t="s">
        <v>20</v>
      </c>
      <c r="V32" s="2"/>
      <c r="W32" s="5" t="s">
        <v>56</v>
      </c>
    </row>
    <row r="33" spans="1:35" ht="135" x14ac:dyDescent="0.2">
      <c r="A33" s="2" t="s">
        <v>150</v>
      </c>
      <c r="B33" s="2" t="s">
        <v>57</v>
      </c>
      <c r="C33" s="3" t="s">
        <v>41</v>
      </c>
      <c r="D33" s="4">
        <f>E33+F33+G33</f>
        <v>368100</v>
      </c>
      <c r="E33" s="4">
        <v>122700</v>
      </c>
      <c r="F33" s="4">
        <v>122700</v>
      </c>
      <c r="G33" s="4">
        <v>122700</v>
      </c>
      <c r="H33" s="2" t="s">
        <v>42</v>
      </c>
      <c r="I33" s="5" t="s">
        <v>43</v>
      </c>
      <c r="J33" s="2" t="s">
        <v>44</v>
      </c>
      <c r="K33" s="2" t="s">
        <v>52</v>
      </c>
      <c r="L33" s="2" t="s">
        <v>58</v>
      </c>
      <c r="M33" s="2">
        <v>0</v>
      </c>
      <c r="N33" s="2" t="s">
        <v>47</v>
      </c>
      <c r="O33" s="2" t="s">
        <v>48</v>
      </c>
      <c r="P33" s="2">
        <v>462</v>
      </c>
      <c r="Q33" s="2">
        <v>924</v>
      </c>
      <c r="R33" s="2">
        <v>1386</v>
      </c>
      <c r="S33" s="2" t="s">
        <v>59</v>
      </c>
      <c r="T33" s="2" t="s">
        <v>20</v>
      </c>
      <c r="U33" s="2"/>
      <c r="V33" s="2"/>
      <c r="W33" s="2"/>
    </row>
    <row r="34" spans="1:35" ht="135" x14ac:dyDescent="0.2">
      <c r="A34" s="2" t="s">
        <v>151</v>
      </c>
      <c r="B34" s="2" t="s">
        <v>60</v>
      </c>
      <c r="C34" s="3" t="s">
        <v>41</v>
      </c>
      <c r="D34" s="4">
        <f>G34</f>
        <v>3000000</v>
      </c>
      <c r="E34" s="4"/>
      <c r="F34" s="4"/>
      <c r="G34" s="4">
        <v>3000000</v>
      </c>
      <c r="H34" s="2" t="s">
        <v>42</v>
      </c>
      <c r="I34" s="5" t="s">
        <v>43</v>
      </c>
      <c r="J34" s="2" t="s">
        <v>44</v>
      </c>
      <c r="K34" s="2" t="s">
        <v>52</v>
      </c>
      <c r="L34" s="2" t="s">
        <v>61</v>
      </c>
      <c r="M34" s="2">
        <v>0</v>
      </c>
      <c r="N34" s="2" t="s">
        <v>47</v>
      </c>
      <c r="O34" s="2" t="s">
        <v>48</v>
      </c>
      <c r="P34" s="2">
        <v>0</v>
      </c>
      <c r="Q34" s="2">
        <v>0</v>
      </c>
      <c r="R34" s="2">
        <v>1</v>
      </c>
      <c r="S34" s="2" t="s">
        <v>59</v>
      </c>
      <c r="T34" s="2" t="s">
        <v>20</v>
      </c>
      <c r="U34" s="2"/>
      <c r="V34" s="2"/>
      <c r="W34" s="5" t="s">
        <v>62</v>
      </c>
    </row>
    <row r="35" spans="1:35" ht="135" x14ac:dyDescent="0.2">
      <c r="A35" s="2" t="s">
        <v>152</v>
      </c>
      <c r="B35" s="2" t="s">
        <v>63</v>
      </c>
      <c r="C35" s="3" t="s">
        <v>41</v>
      </c>
      <c r="D35" s="4">
        <f>E35</f>
        <v>3000000</v>
      </c>
      <c r="E35" s="4">
        <v>3000000</v>
      </c>
      <c r="F35" s="4"/>
      <c r="G35" s="4"/>
      <c r="H35" s="2" t="s">
        <v>42</v>
      </c>
      <c r="I35" s="5" t="s">
        <v>43</v>
      </c>
      <c r="J35" s="2" t="s">
        <v>44</v>
      </c>
      <c r="K35" s="2" t="s">
        <v>52</v>
      </c>
      <c r="L35" s="2" t="s">
        <v>58</v>
      </c>
      <c r="M35" s="2">
        <v>0</v>
      </c>
      <c r="N35" s="2" t="s">
        <v>64</v>
      </c>
      <c r="O35" s="2" t="s">
        <v>48</v>
      </c>
      <c r="P35" s="2">
        <v>500</v>
      </c>
      <c r="Q35" s="2">
        <v>500</v>
      </c>
      <c r="R35" s="2">
        <v>500</v>
      </c>
      <c r="S35" s="2" t="s">
        <v>55</v>
      </c>
      <c r="T35" s="2" t="s">
        <v>20</v>
      </c>
      <c r="U35" s="2"/>
      <c r="V35" s="2"/>
      <c r="W35" s="2"/>
    </row>
    <row r="36" spans="1:35" s="58" customFormat="1" ht="247.5" x14ac:dyDescent="0.2">
      <c r="A36" s="2" t="s">
        <v>153</v>
      </c>
      <c r="B36" s="2" t="s">
        <v>82</v>
      </c>
      <c r="C36" s="2" t="s">
        <v>83</v>
      </c>
      <c r="D36" s="4">
        <f>E36</f>
        <v>142168509.38</v>
      </c>
      <c r="E36" s="4">
        <v>142168509.38</v>
      </c>
      <c r="F36" s="4" t="s">
        <v>27</v>
      </c>
      <c r="G36" s="4" t="s">
        <v>27</v>
      </c>
      <c r="H36" s="2" t="s">
        <v>74</v>
      </c>
      <c r="I36" s="52" t="s">
        <v>22</v>
      </c>
      <c r="J36" s="2" t="s">
        <v>27</v>
      </c>
      <c r="K36" s="2" t="s">
        <v>84</v>
      </c>
      <c r="L36" s="2" t="s">
        <v>85</v>
      </c>
      <c r="M36" s="2">
        <v>0</v>
      </c>
      <c r="N36" s="2" t="s">
        <v>30</v>
      </c>
      <c r="O36" s="2" t="s">
        <v>74</v>
      </c>
      <c r="P36" s="2">
        <v>40</v>
      </c>
      <c r="Q36" s="2">
        <v>65</v>
      </c>
      <c r="R36" s="2">
        <v>90</v>
      </c>
      <c r="S36" s="2" t="s">
        <v>86</v>
      </c>
      <c r="T36" s="2" t="s">
        <v>20</v>
      </c>
      <c r="U36" s="2"/>
      <c r="V36" s="2"/>
      <c r="W36" s="2" t="s">
        <v>87</v>
      </c>
    </row>
    <row r="37" spans="1:35" s="46" customFormat="1" ht="271.5" customHeight="1" x14ac:dyDescent="0.2">
      <c r="A37" s="2" t="s">
        <v>242</v>
      </c>
      <c r="B37" s="8" t="s">
        <v>243</v>
      </c>
      <c r="C37" s="55" t="s">
        <v>37</v>
      </c>
      <c r="D37" s="2" t="s">
        <v>35</v>
      </c>
      <c r="E37" s="4">
        <v>309938167</v>
      </c>
      <c r="F37" s="2" t="s">
        <v>35</v>
      </c>
      <c r="G37" s="2" t="s">
        <v>35</v>
      </c>
      <c r="H37" s="8" t="s">
        <v>244</v>
      </c>
      <c r="I37" s="5" t="s">
        <v>245</v>
      </c>
      <c r="J37" s="41"/>
      <c r="K37" s="2" t="s">
        <v>246</v>
      </c>
      <c r="L37" s="8" t="s">
        <v>247</v>
      </c>
      <c r="M37" s="2">
        <v>0</v>
      </c>
      <c r="N37" s="2" t="s">
        <v>30</v>
      </c>
      <c r="O37" s="2" t="s">
        <v>36</v>
      </c>
      <c r="P37" s="2">
        <v>100</v>
      </c>
      <c r="Q37" s="2">
        <v>0</v>
      </c>
      <c r="R37" s="56">
        <v>0</v>
      </c>
      <c r="S37" s="8" t="s">
        <v>248</v>
      </c>
      <c r="T37" s="2"/>
      <c r="U37" s="2" t="s">
        <v>20</v>
      </c>
      <c r="V37" s="2"/>
      <c r="W37" s="8"/>
      <c r="X37" s="57"/>
      <c r="Y37" s="57"/>
      <c r="Z37" s="57"/>
      <c r="AA37" s="57"/>
      <c r="AB37" s="57"/>
      <c r="AC37" s="57"/>
      <c r="AD37" s="57"/>
      <c r="AE37" s="57"/>
      <c r="AF37" s="57"/>
      <c r="AG37" s="57"/>
      <c r="AH37" s="57"/>
      <c r="AI37" s="57"/>
    </row>
    <row r="38" spans="1:35" s="46" customFormat="1" ht="271.5" customHeight="1" x14ac:dyDescent="0.2">
      <c r="A38" s="2" t="s">
        <v>249</v>
      </c>
      <c r="B38" s="8" t="s">
        <v>250</v>
      </c>
      <c r="C38" s="9" t="s">
        <v>251</v>
      </c>
      <c r="D38" s="60">
        <f>E38</f>
        <v>9998094</v>
      </c>
      <c r="E38" s="59">
        <v>9998094</v>
      </c>
      <c r="F38" s="61" t="s">
        <v>35</v>
      </c>
      <c r="G38" s="61" t="s">
        <v>35</v>
      </c>
      <c r="H38" s="8" t="s">
        <v>244</v>
      </c>
      <c r="I38" s="5" t="s">
        <v>245</v>
      </c>
      <c r="J38" s="41"/>
      <c r="K38" s="2" t="s">
        <v>252</v>
      </c>
      <c r="L38" s="8" t="s">
        <v>253</v>
      </c>
      <c r="M38" s="2">
        <v>0</v>
      </c>
      <c r="N38" s="2" t="s">
        <v>30</v>
      </c>
      <c r="O38" s="2" t="s">
        <v>36</v>
      </c>
      <c r="P38" s="2">
        <v>100</v>
      </c>
      <c r="Q38" s="2">
        <v>0</v>
      </c>
      <c r="R38" s="56">
        <v>0</v>
      </c>
      <c r="S38" s="3" t="s">
        <v>254</v>
      </c>
      <c r="T38" s="137" t="s">
        <v>20</v>
      </c>
      <c r="U38" s="13" t="s">
        <v>20</v>
      </c>
      <c r="V38" s="2"/>
      <c r="W38" s="61"/>
      <c r="X38" s="57"/>
      <c r="Y38" s="57"/>
      <c r="Z38" s="57"/>
      <c r="AA38" s="57"/>
      <c r="AB38" s="57"/>
      <c r="AC38" s="57"/>
      <c r="AD38" s="57"/>
      <c r="AE38" s="57"/>
      <c r="AF38" s="57"/>
      <c r="AG38" s="57"/>
      <c r="AH38" s="57"/>
      <c r="AI38" s="57"/>
    </row>
    <row r="39" spans="1:35" s="46" customFormat="1" ht="271.5" customHeight="1" x14ac:dyDescent="0.2">
      <c r="A39" s="22" t="s">
        <v>255</v>
      </c>
      <c r="B39" s="62" t="s">
        <v>100</v>
      </c>
      <c r="C39" s="63" t="s">
        <v>37</v>
      </c>
      <c r="D39" s="103">
        <f>E39+F39+G39</f>
        <v>68263842</v>
      </c>
      <c r="E39" s="64"/>
      <c r="F39" s="65">
        <v>34131921</v>
      </c>
      <c r="G39" s="65">
        <v>34131921</v>
      </c>
      <c r="H39" s="62" t="s">
        <v>101</v>
      </c>
      <c r="I39" s="66" t="s">
        <v>245</v>
      </c>
      <c r="J39" s="22" t="s">
        <v>27</v>
      </c>
      <c r="K39" s="22" t="s">
        <v>102</v>
      </c>
      <c r="L39" s="62" t="s">
        <v>103</v>
      </c>
      <c r="M39" s="22">
        <v>0</v>
      </c>
      <c r="N39" s="22" t="s">
        <v>30</v>
      </c>
      <c r="O39" s="22" t="s">
        <v>36</v>
      </c>
      <c r="P39" s="22">
        <v>50</v>
      </c>
      <c r="Q39" s="22">
        <v>50</v>
      </c>
      <c r="R39" s="67"/>
      <c r="S39" s="62" t="s">
        <v>104</v>
      </c>
      <c r="T39" s="138"/>
      <c r="U39" s="22"/>
      <c r="V39" s="22"/>
      <c r="W39" s="65"/>
      <c r="X39" s="57"/>
      <c r="Y39" s="57"/>
      <c r="Z39" s="57"/>
      <c r="AA39" s="57"/>
      <c r="AB39" s="57"/>
      <c r="AC39" s="57"/>
      <c r="AD39" s="57"/>
      <c r="AE39" s="57"/>
      <c r="AF39" s="57"/>
      <c r="AG39" s="57"/>
      <c r="AH39" s="57"/>
      <c r="AI39" s="57"/>
    </row>
    <row r="40" spans="1:35" ht="376.5" customHeight="1" x14ac:dyDescent="0.2">
      <c r="A40" s="82" t="s">
        <v>256</v>
      </c>
      <c r="B40" s="82" t="s">
        <v>257</v>
      </c>
      <c r="C40" s="82" t="s">
        <v>258</v>
      </c>
      <c r="D40" s="83">
        <f>E40+F40+G40</f>
        <v>489920000</v>
      </c>
      <c r="E40" s="84">
        <v>346160000</v>
      </c>
      <c r="F40" s="84">
        <v>83960000</v>
      </c>
      <c r="G40" s="84">
        <v>59800000</v>
      </c>
      <c r="H40" s="82" t="s">
        <v>259</v>
      </c>
      <c r="I40" s="81" t="s">
        <v>260</v>
      </c>
      <c r="J40" s="85"/>
      <c r="K40" s="82"/>
      <c r="L40" s="82" t="s">
        <v>261</v>
      </c>
      <c r="M40" s="85">
        <v>136460</v>
      </c>
      <c r="N40" s="85" t="s">
        <v>181</v>
      </c>
      <c r="O40" s="82" t="s">
        <v>262</v>
      </c>
      <c r="P40" s="82">
        <v>70530</v>
      </c>
      <c r="Q40" s="82">
        <v>112040</v>
      </c>
      <c r="R40" s="82">
        <v>136460</v>
      </c>
      <c r="S40" s="43" t="s">
        <v>263</v>
      </c>
      <c r="T40" s="85"/>
      <c r="U40" s="85" t="s">
        <v>20</v>
      </c>
      <c r="V40" s="82"/>
      <c r="W40" s="39"/>
      <c r="X40" s="38"/>
      <c r="Y40" s="38"/>
      <c r="Z40" s="38"/>
      <c r="AA40" s="38"/>
      <c r="AB40" s="38"/>
      <c r="AC40" s="38"/>
      <c r="AD40" s="38"/>
      <c r="AE40" s="38"/>
      <c r="AF40" s="38"/>
      <c r="AG40" s="38"/>
      <c r="AH40" s="38"/>
      <c r="AI40" s="38"/>
    </row>
    <row r="42" spans="1:35" ht="18.75" x14ac:dyDescent="0.3">
      <c r="A42" s="37" t="s">
        <v>282</v>
      </c>
      <c r="B42" s="37"/>
      <c r="C42" s="102"/>
      <c r="D42" s="102"/>
      <c r="E42" s="102"/>
      <c r="F42" s="102"/>
      <c r="G42" s="102"/>
      <c r="H42" s="102"/>
      <c r="I42" s="102"/>
      <c r="J42" s="102"/>
      <c r="K42" s="102"/>
    </row>
    <row r="43" spans="1:35" ht="18.75" x14ac:dyDescent="0.3">
      <c r="A43" s="37"/>
      <c r="B43" s="37"/>
      <c r="C43" s="37"/>
      <c r="D43" s="37"/>
      <c r="E43" s="37"/>
    </row>
    <row r="44" spans="1:35" s="49" customFormat="1" ht="66" customHeight="1" x14ac:dyDescent="0.2">
      <c r="A44" s="116" t="s">
        <v>0</v>
      </c>
      <c r="B44" s="116" t="s">
        <v>1</v>
      </c>
      <c r="C44" s="116" t="s">
        <v>2</v>
      </c>
      <c r="D44" s="116" t="s">
        <v>3</v>
      </c>
      <c r="E44" s="116"/>
      <c r="F44" s="116"/>
      <c r="G44" s="116"/>
      <c r="H44" s="116" t="s">
        <v>4</v>
      </c>
      <c r="I44" s="116" t="s">
        <v>5</v>
      </c>
      <c r="J44" s="116" t="s">
        <v>6</v>
      </c>
      <c r="K44" s="123"/>
      <c r="L44" s="117" t="s">
        <v>7</v>
      </c>
      <c r="M44" s="123"/>
      <c r="N44" s="123"/>
      <c r="O44" s="123"/>
      <c r="P44" s="123"/>
      <c r="Q44" s="123"/>
      <c r="R44" s="123"/>
      <c r="S44" s="116" t="s">
        <v>239</v>
      </c>
      <c r="T44" s="117" t="s">
        <v>8</v>
      </c>
      <c r="U44" s="123"/>
      <c r="V44" s="116" t="s">
        <v>9</v>
      </c>
      <c r="W44" s="117" t="s">
        <v>10</v>
      </c>
    </row>
    <row r="45" spans="1:35" s="49" customFormat="1" ht="64.5" customHeight="1" x14ac:dyDescent="0.2">
      <c r="A45" s="123"/>
      <c r="B45" s="123"/>
      <c r="C45" s="123"/>
      <c r="D45" s="10" t="s">
        <v>266</v>
      </c>
      <c r="E45" s="10">
        <v>2026</v>
      </c>
      <c r="F45" s="10">
        <v>2027</v>
      </c>
      <c r="G45" s="10">
        <v>2028</v>
      </c>
      <c r="H45" s="123"/>
      <c r="I45" s="123"/>
      <c r="J45" s="70" t="s">
        <v>11</v>
      </c>
      <c r="K45" s="70" t="s">
        <v>12</v>
      </c>
      <c r="L45" s="71" t="s">
        <v>13</v>
      </c>
      <c r="M45" s="71" t="s">
        <v>14</v>
      </c>
      <c r="N45" s="71" t="s">
        <v>15</v>
      </c>
      <c r="O45" s="71" t="s">
        <v>16</v>
      </c>
      <c r="P45" s="71" t="s">
        <v>17</v>
      </c>
      <c r="Q45" s="71" t="s">
        <v>240</v>
      </c>
      <c r="R45" s="71" t="s">
        <v>241</v>
      </c>
      <c r="S45" s="123"/>
      <c r="T45" s="71" t="s">
        <v>18</v>
      </c>
      <c r="U45" s="71" t="s">
        <v>19</v>
      </c>
      <c r="V45" s="123"/>
      <c r="W45" s="123"/>
    </row>
    <row r="46" spans="1:35" s="49" customFormat="1" ht="17.25" customHeight="1" x14ac:dyDescent="0.2">
      <c r="A46" s="87">
        <v>1</v>
      </c>
      <c r="B46" s="87">
        <v>2</v>
      </c>
      <c r="C46" s="87">
        <v>3</v>
      </c>
      <c r="D46" s="87">
        <v>4</v>
      </c>
      <c r="E46" s="87">
        <v>5</v>
      </c>
      <c r="F46" s="87">
        <v>6</v>
      </c>
      <c r="G46" s="87">
        <v>7</v>
      </c>
      <c r="H46" s="87">
        <v>8</v>
      </c>
      <c r="I46" s="87">
        <v>9</v>
      </c>
      <c r="J46" s="87">
        <v>10</v>
      </c>
      <c r="K46" s="87">
        <v>11</v>
      </c>
      <c r="L46" s="87">
        <v>12</v>
      </c>
      <c r="M46" s="87">
        <v>13</v>
      </c>
      <c r="N46" s="87">
        <v>14</v>
      </c>
      <c r="O46" s="87">
        <v>15</v>
      </c>
      <c r="P46" s="87">
        <v>16</v>
      </c>
      <c r="Q46" s="87">
        <v>17</v>
      </c>
      <c r="R46" s="87">
        <v>18</v>
      </c>
      <c r="S46" s="87">
        <v>19</v>
      </c>
      <c r="T46" s="87">
        <v>20</v>
      </c>
      <c r="U46" s="87">
        <v>21</v>
      </c>
      <c r="V46" s="87">
        <v>22</v>
      </c>
      <c r="W46" s="88">
        <v>23</v>
      </c>
    </row>
    <row r="47" spans="1:35" s="46" customFormat="1" ht="236.25" x14ac:dyDescent="0.2">
      <c r="A47" s="72" t="s">
        <v>164</v>
      </c>
      <c r="B47" s="72" t="s">
        <v>165</v>
      </c>
      <c r="C47" s="72" t="s">
        <v>166</v>
      </c>
      <c r="D47" s="73">
        <f>E47+F47+G47</f>
        <v>2000000</v>
      </c>
      <c r="E47" s="73">
        <v>1000000</v>
      </c>
      <c r="F47" s="73">
        <v>500000</v>
      </c>
      <c r="G47" s="73">
        <v>500000</v>
      </c>
      <c r="H47" s="72" t="s">
        <v>167</v>
      </c>
      <c r="I47" s="74" t="s">
        <v>168</v>
      </c>
      <c r="J47" s="72" t="s">
        <v>169</v>
      </c>
      <c r="K47" s="86" t="s">
        <v>170</v>
      </c>
      <c r="L47" s="72" t="s">
        <v>171</v>
      </c>
      <c r="M47" s="72">
        <v>0</v>
      </c>
      <c r="N47" s="72" t="s">
        <v>172</v>
      </c>
      <c r="O47" s="72" t="s">
        <v>173</v>
      </c>
      <c r="P47" s="72">
        <v>1</v>
      </c>
      <c r="Q47" s="72">
        <v>3</v>
      </c>
      <c r="R47" s="72">
        <v>6</v>
      </c>
      <c r="S47" s="72" t="s">
        <v>174</v>
      </c>
      <c r="T47" s="72" t="s">
        <v>20</v>
      </c>
      <c r="U47" s="72"/>
      <c r="V47" s="72"/>
      <c r="W47" s="75"/>
    </row>
    <row r="48" spans="1:35" s="46" customFormat="1" ht="102" customHeight="1" x14ac:dyDescent="0.2">
      <c r="A48" s="107" t="s">
        <v>175</v>
      </c>
      <c r="B48" s="107" t="s">
        <v>176</v>
      </c>
      <c r="C48" s="107" t="s">
        <v>177</v>
      </c>
      <c r="D48" s="104">
        <f>E48+F48</f>
        <v>15297282</v>
      </c>
      <c r="E48" s="104">
        <f>7059011+1311690+4000000</f>
        <v>12370701</v>
      </c>
      <c r="F48" s="104">
        <f>1178081+1748500</f>
        <v>2926581</v>
      </c>
      <c r="G48" s="104"/>
      <c r="H48" s="107" t="s">
        <v>167</v>
      </c>
      <c r="I48" s="128" t="s">
        <v>168</v>
      </c>
      <c r="J48" s="107" t="s">
        <v>178</v>
      </c>
      <c r="K48" s="107" t="s">
        <v>179</v>
      </c>
      <c r="L48" s="2" t="s">
        <v>180</v>
      </c>
      <c r="M48" s="2">
        <v>0</v>
      </c>
      <c r="N48" s="2" t="s">
        <v>181</v>
      </c>
      <c r="O48" s="2" t="s">
        <v>182</v>
      </c>
      <c r="P48" s="2">
        <v>200</v>
      </c>
      <c r="Q48" s="2">
        <v>200</v>
      </c>
      <c r="R48" s="2">
        <v>200</v>
      </c>
      <c r="S48" s="107" t="s">
        <v>183</v>
      </c>
      <c r="T48" s="107"/>
      <c r="U48" s="107" t="s">
        <v>20</v>
      </c>
      <c r="V48" s="107"/>
      <c r="W48" s="75"/>
    </row>
    <row r="49" spans="1:23" s="46" customFormat="1" ht="96" customHeight="1" x14ac:dyDescent="0.2">
      <c r="A49" s="108"/>
      <c r="B49" s="108"/>
      <c r="C49" s="108"/>
      <c r="D49" s="108"/>
      <c r="E49" s="105"/>
      <c r="F49" s="105"/>
      <c r="G49" s="105"/>
      <c r="H49" s="108"/>
      <c r="I49" s="129"/>
      <c r="J49" s="108"/>
      <c r="K49" s="108"/>
      <c r="L49" s="2" t="s">
        <v>184</v>
      </c>
      <c r="M49" s="2">
        <v>1</v>
      </c>
      <c r="N49" s="2" t="s">
        <v>38</v>
      </c>
      <c r="O49" s="2" t="s">
        <v>125</v>
      </c>
      <c r="P49" s="2">
        <v>0</v>
      </c>
      <c r="Q49" s="2">
        <v>6</v>
      </c>
      <c r="R49" s="2">
        <v>6</v>
      </c>
      <c r="S49" s="108"/>
      <c r="T49" s="108"/>
      <c r="U49" s="108"/>
      <c r="V49" s="108"/>
      <c r="W49" s="75"/>
    </row>
    <row r="50" spans="1:23" s="46" customFormat="1" ht="96.75" customHeight="1" x14ac:dyDescent="0.2">
      <c r="A50" s="108"/>
      <c r="B50" s="108"/>
      <c r="C50" s="108"/>
      <c r="D50" s="108"/>
      <c r="E50" s="105"/>
      <c r="F50" s="105"/>
      <c r="G50" s="105"/>
      <c r="H50" s="108"/>
      <c r="I50" s="129"/>
      <c r="J50" s="108"/>
      <c r="K50" s="108"/>
      <c r="L50" s="2" t="s">
        <v>185</v>
      </c>
      <c r="M50" s="2">
        <v>3</v>
      </c>
      <c r="N50" s="2" t="s">
        <v>38</v>
      </c>
      <c r="O50" s="2" t="s">
        <v>125</v>
      </c>
      <c r="P50" s="2">
        <v>0</v>
      </c>
      <c r="Q50" s="2">
        <v>9</v>
      </c>
      <c r="R50" s="2">
        <v>9</v>
      </c>
      <c r="S50" s="108"/>
      <c r="T50" s="108"/>
      <c r="U50" s="108"/>
      <c r="V50" s="108"/>
      <c r="W50" s="75"/>
    </row>
    <row r="51" spans="1:23" s="46" customFormat="1" ht="118.5" customHeight="1" x14ac:dyDescent="0.2">
      <c r="A51" s="109"/>
      <c r="B51" s="109"/>
      <c r="C51" s="109"/>
      <c r="D51" s="109"/>
      <c r="E51" s="106"/>
      <c r="F51" s="106"/>
      <c r="G51" s="106"/>
      <c r="H51" s="109"/>
      <c r="I51" s="130"/>
      <c r="J51" s="109"/>
      <c r="K51" s="109"/>
      <c r="L51" s="2" t="s">
        <v>186</v>
      </c>
      <c r="M51" s="2">
        <v>0</v>
      </c>
      <c r="N51" s="2" t="s">
        <v>38</v>
      </c>
      <c r="O51" s="2" t="s">
        <v>125</v>
      </c>
      <c r="P51" s="2">
        <v>0</v>
      </c>
      <c r="Q51" s="2">
        <v>6</v>
      </c>
      <c r="R51" s="2">
        <v>6</v>
      </c>
      <c r="S51" s="109"/>
      <c r="T51" s="109"/>
      <c r="U51" s="109"/>
      <c r="V51" s="109"/>
      <c r="W51" s="75"/>
    </row>
    <row r="52" spans="1:23" s="46" customFormat="1" ht="300" customHeight="1" x14ac:dyDescent="0.2">
      <c r="A52" s="141" t="s">
        <v>187</v>
      </c>
      <c r="B52" s="107" t="s">
        <v>188</v>
      </c>
      <c r="C52" s="107" t="s">
        <v>177</v>
      </c>
      <c r="D52" s="104">
        <f>E52+F52+G52</f>
        <v>42180208</v>
      </c>
      <c r="E52" s="104">
        <f>20000000+16280208+1500000+300000</f>
        <v>38080208</v>
      </c>
      <c r="F52" s="104">
        <f>3500000+300000</f>
        <v>3800000</v>
      </c>
      <c r="G52" s="104">
        <v>300000</v>
      </c>
      <c r="H52" s="107" t="s">
        <v>167</v>
      </c>
      <c r="I52" s="110" t="s">
        <v>168</v>
      </c>
      <c r="J52" s="107" t="s">
        <v>178</v>
      </c>
      <c r="K52" s="107" t="s">
        <v>179</v>
      </c>
      <c r="L52" s="8" t="s">
        <v>189</v>
      </c>
      <c r="M52" s="2">
        <v>0</v>
      </c>
      <c r="N52" s="2" t="s">
        <v>38</v>
      </c>
      <c r="O52" s="2" t="s">
        <v>125</v>
      </c>
      <c r="P52" s="2">
        <v>4</v>
      </c>
      <c r="Q52" s="2">
        <v>4</v>
      </c>
      <c r="R52" s="2">
        <v>4</v>
      </c>
      <c r="S52" s="120" t="s">
        <v>190</v>
      </c>
      <c r="T52" s="120" t="s">
        <v>20</v>
      </c>
      <c r="U52" s="120"/>
      <c r="V52" s="113"/>
      <c r="W52" s="75"/>
    </row>
    <row r="53" spans="1:23" s="46" customFormat="1" ht="112.5" customHeight="1" x14ac:dyDescent="0.2">
      <c r="A53" s="141"/>
      <c r="B53" s="108"/>
      <c r="C53" s="108"/>
      <c r="D53" s="108"/>
      <c r="E53" s="105"/>
      <c r="F53" s="105"/>
      <c r="G53" s="105"/>
      <c r="H53" s="108"/>
      <c r="I53" s="111"/>
      <c r="J53" s="108"/>
      <c r="K53" s="108"/>
      <c r="L53" s="2" t="s">
        <v>191</v>
      </c>
      <c r="M53" s="2">
        <v>0</v>
      </c>
      <c r="N53" s="2" t="s">
        <v>38</v>
      </c>
      <c r="O53" s="2" t="s">
        <v>125</v>
      </c>
      <c r="P53" s="2">
        <v>2</v>
      </c>
      <c r="Q53" s="2">
        <v>3</v>
      </c>
      <c r="R53" s="2">
        <v>3</v>
      </c>
      <c r="S53" s="121"/>
      <c r="T53" s="121"/>
      <c r="U53" s="121"/>
      <c r="V53" s="114"/>
      <c r="W53" s="75"/>
    </row>
    <row r="54" spans="1:23" s="46" customFormat="1" ht="112.5" customHeight="1" x14ac:dyDescent="0.2">
      <c r="A54" s="141"/>
      <c r="B54" s="109"/>
      <c r="C54" s="109"/>
      <c r="D54" s="109"/>
      <c r="E54" s="106"/>
      <c r="F54" s="106"/>
      <c r="G54" s="106"/>
      <c r="H54" s="109"/>
      <c r="I54" s="112"/>
      <c r="J54" s="109"/>
      <c r="K54" s="109"/>
      <c r="L54" s="2" t="s">
        <v>192</v>
      </c>
      <c r="M54" s="2">
        <v>10</v>
      </c>
      <c r="N54" s="2" t="s">
        <v>30</v>
      </c>
      <c r="O54" s="2" t="s">
        <v>125</v>
      </c>
      <c r="P54" s="2">
        <v>25</v>
      </c>
      <c r="Q54" s="2">
        <v>25</v>
      </c>
      <c r="R54" s="2">
        <v>25</v>
      </c>
      <c r="S54" s="122"/>
      <c r="T54" s="122"/>
      <c r="U54" s="122"/>
      <c r="V54" s="115"/>
      <c r="W54" s="75"/>
    </row>
    <row r="55" spans="1:23" s="46" customFormat="1" ht="156" customHeight="1" x14ac:dyDescent="0.2">
      <c r="A55" s="107" t="s">
        <v>193</v>
      </c>
      <c r="B55" s="107" t="s">
        <v>194</v>
      </c>
      <c r="C55" s="107" t="s">
        <v>166</v>
      </c>
      <c r="D55" s="104">
        <f>E55+F55+G55</f>
        <v>4670400</v>
      </c>
      <c r="E55" s="104">
        <f>100000*15</f>
        <v>1500000</v>
      </c>
      <c r="F55" s="104">
        <v>570400</v>
      </c>
      <c r="G55" s="104">
        <f>100000*26</f>
        <v>2600000</v>
      </c>
      <c r="H55" s="107" t="s">
        <v>167</v>
      </c>
      <c r="I55" s="128" t="s">
        <v>168</v>
      </c>
      <c r="J55" s="134" t="s">
        <v>195</v>
      </c>
      <c r="K55" s="107" t="s">
        <v>196</v>
      </c>
      <c r="L55" s="2" t="s">
        <v>197</v>
      </c>
      <c r="M55" s="2">
        <v>11</v>
      </c>
      <c r="N55" s="2" t="s">
        <v>38</v>
      </c>
      <c r="O55" s="2" t="s">
        <v>125</v>
      </c>
      <c r="P55" s="2">
        <v>26</v>
      </c>
      <c r="Q55" s="2">
        <v>26</v>
      </c>
      <c r="R55" s="2">
        <v>26</v>
      </c>
      <c r="S55" s="107" t="s">
        <v>198</v>
      </c>
      <c r="T55" s="107" t="s">
        <v>20</v>
      </c>
      <c r="U55" s="107"/>
      <c r="V55" s="107"/>
      <c r="W55" s="75"/>
    </row>
    <row r="56" spans="1:23" s="46" customFormat="1" ht="130.5" customHeight="1" x14ac:dyDescent="0.2">
      <c r="A56" s="108"/>
      <c r="B56" s="108"/>
      <c r="C56" s="108"/>
      <c r="D56" s="108"/>
      <c r="E56" s="105"/>
      <c r="F56" s="105"/>
      <c r="G56" s="105"/>
      <c r="H56" s="108"/>
      <c r="I56" s="129"/>
      <c r="J56" s="135"/>
      <c r="K56" s="108"/>
      <c r="L56" s="2" t="s">
        <v>199</v>
      </c>
      <c r="M56" s="2">
        <v>0</v>
      </c>
      <c r="N56" s="2" t="s">
        <v>38</v>
      </c>
      <c r="O56" s="2" t="s">
        <v>125</v>
      </c>
      <c r="P56" s="2">
        <v>0</v>
      </c>
      <c r="Q56" s="2">
        <v>0</v>
      </c>
      <c r="R56" s="2">
        <v>26</v>
      </c>
      <c r="S56" s="108"/>
      <c r="T56" s="108"/>
      <c r="U56" s="108"/>
      <c r="V56" s="108"/>
      <c r="W56" s="75"/>
    </row>
    <row r="57" spans="1:23" s="46" customFormat="1" ht="70.5" customHeight="1" x14ac:dyDescent="0.2">
      <c r="A57" s="109"/>
      <c r="B57" s="109"/>
      <c r="C57" s="109"/>
      <c r="D57" s="109"/>
      <c r="E57" s="106"/>
      <c r="F57" s="106"/>
      <c r="G57" s="106"/>
      <c r="H57" s="109"/>
      <c r="I57" s="130"/>
      <c r="J57" s="136"/>
      <c r="K57" s="109"/>
      <c r="L57" s="2" t="s">
        <v>200</v>
      </c>
      <c r="M57" s="2">
        <v>0</v>
      </c>
      <c r="N57" s="2" t="s">
        <v>38</v>
      </c>
      <c r="O57" s="2" t="s">
        <v>125</v>
      </c>
      <c r="P57" s="2">
        <v>0</v>
      </c>
      <c r="Q57" s="2">
        <v>1</v>
      </c>
      <c r="R57" s="2">
        <v>1</v>
      </c>
      <c r="S57" s="109"/>
      <c r="T57" s="109"/>
      <c r="U57" s="109"/>
      <c r="V57" s="109"/>
      <c r="W57" s="75"/>
    </row>
    <row r="58" spans="1:23" s="46" customFormat="1" ht="195.75" customHeight="1" x14ac:dyDescent="0.2">
      <c r="A58" s="2" t="s">
        <v>201</v>
      </c>
      <c r="B58" s="2" t="s">
        <v>202</v>
      </c>
      <c r="C58" s="2" t="s">
        <v>166</v>
      </c>
      <c r="D58" s="4">
        <f>E58</f>
        <v>83000</v>
      </c>
      <c r="E58" s="4">
        <v>83000</v>
      </c>
      <c r="F58" s="4"/>
      <c r="G58" s="4"/>
      <c r="H58" s="2" t="s">
        <v>167</v>
      </c>
      <c r="I58" s="52" t="s">
        <v>168</v>
      </c>
      <c r="J58" s="69" t="s">
        <v>203</v>
      </c>
      <c r="K58" s="2" t="s">
        <v>204</v>
      </c>
      <c r="L58" s="2" t="s">
        <v>205</v>
      </c>
      <c r="M58" s="2">
        <v>0</v>
      </c>
      <c r="N58" s="2" t="s">
        <v>38</v>
      </c>
      <c r="O58" s="2" t="s">
        <v>125</v>
      </c>
      <c r="P58" s="2">
        <v>1</v>
      </c>
      <c r="Q58" s="2">
        <v>1</v>
      </c>
      <c r="R58" s="2">
        <v>1</v>
      </c>
      <c r="S58" s="2" t="s">
        <v>206</v>
      </c>
      <c r="T58" s="2" t="s">
        <v>20</v>
      </c>
      <c r="U58" s="2"/>
      <c r="V58" s="2"/>
      <c r="W58" s="75"/>
    </row>
    <row r="59" spans="1:23" s="46" customFormat="1" ht="233.25" customHeight="1" x14ac:dyDescent="0.2">
      <c r="A59" s="107" t="s">
        <v>207</v>
      </c>
      <c r="B59" s="107" t="s">
        <v>208</v>
      </c>
      <c r="C59" s="107" t="s">
        <v>209</v>
      </c>
      <c r="D59" s="104">
        <f>E59+F59+G59</f>
        <v>152009800</v>
      </c>
      <c r="E59" s="104">
        <f>500000+1859800+50000</f>
        <v>2409800</v>
      </c>
      <c r="F59" s="104">
        <f>74750000+50000</f>
        <v>74800000</v>
      </c>
      <c r="G59" s="104">
        <f>74750000+50000</f>
        <v>74800000</v>
      </c>
      <c r="H59" s="107" t="s">
        <v>210</v>
      </c>
      <c r="I59" s="128" t="s">
        <v>211</v>
      </c>
      <c r="J59" s="107"/>
      <c r="K59" s="107" t="s">
        <v>212</v>
      </c>
      <c r="L59" s="2" t="s">
        <v>213</v>
      </c>
      <c r="M59" s="2">
        <v>0</v>
      </c>
      <c r="N59" s="2" t="s">
        <v>38</v>
      </c>
      <c r="O59" s="2" t="s">
        <v>125</v>
      </c>
      <c r="P59" s="2">
        <v>0</v>
      </c>
      <c r="Q59" s="2">
        <v>0</v>
      </c>
      <c r="R59" s="2">
        <v>1</v>
      </c>
      <c r="S59" s="107" t="s">
        <v>214</v>
      </c>
      <c r="T59" s="107" t="s">
        <v>20</v>
      </c>
      <c r="U59" s="107"/>
      <c r="V59" s="107"/>
      <c r="W59" s="75"/>
    </row>
    <row r="60" spans="1:23" s="46" customFormat="1" ht="88.5" customHeight="1" x14ac:dyDescent="0.2">
      <c r="A60" s="108"/>
      <c r="B60" s="108"/>
      <c r="C60" s="108"/>
      <c r="D60" s="108"/>
      <c r="E60" s="105"/>
      <c r="F60" s="105"/>
      <c r="G60" s="105"/>
      <c r="H60" s="108"/>
      <c r="I60" s="129"/>
      <c r="J60" s="108"/>
      <c r="K60" s="108"/>
      <c r="L60" s="2" t="s">
        <v>215</v>
      </c>
      <c r="M60" s="2">
        <v>0</v>
      </c>
      <c r="N60" s="2" t="s">
        <v>38</v>
      </c>
      <c r="O60" s="2" t="s">
        <v>125</v>
      </c>
      <c r="P60" s="2">
        <v>1</v>
      </c>
      <c r="Q60" s="2">
        <v>1</v>
      </c>
      <c r="R60" s="2">
        <v>1</v>
      </c>
      <c r="S60" s="108"/>
      <c r="T60" s="108"/>
      <c r="U60" s="108"/>
      <c r="V60" s="108"/>
      <c r="W60" s="75"/>
    </row>
    <row r="61" spans="1:23" s="46" customFormat="1" ht="115.5" customHeight="1" x14ac:dyDescent="0.2">
      <c r="A61" s="109"/>
      <c r="B61" s="109"/>
      <c r="C61" s="109"/>
      <c r="D61" s="109"/>
      <c r="E61" s="106"/>
      <c r="F61" s="106"/>
      <c r="G61" s="106"/>
      <c r="H61" s="109"/>
      <c r="I61" s="130"/>
      <c r="J61" s="109"/>
      <c r="K61" s="109"/>
      <c r="L61" s="2" t="s">
        <v>216</v>
      </c>
      <c r="M61" s="2">
        <v>0</v>
      </c>
      <c r="N61" s="2" t="s">
        <v>217</v>
      </c>
      <c r="O61" s="2" t="s">
        <v>125</v>
      </c>
      <c r="P61" s="2">
        <v>3</v>
      </c>
      <c r="Q61" s="2">
        <v>5</v>
      </c>
      <c r="R61" s="2">
        <v>7</v>
      </c>
      <c r="S61" s="109"/>
      <c r="T61" s="109"/>
      <c r="U61" s="109"/>
      <c r="V61" s="109"/>
      <c r="W61" s="75"/>
    </row>
    <row r="62" spans="1:23" s="46" customFormat="1" ht="156.75" customHeight="1" x14ac:dyDescent="0.2">
      <c r="A62" s="2" t="s">
        <v>218</v>
      </c>
      <c r="B62" s="2" t="s">
        <v>219</v>
      </c>
      <c r="C62" s="2" t="s">
        <v>209</v>
      </c>
      <c r="D62" s="4">
        <f>E62+F62+G62</f>
        <v>600000</v>
      </c>
      <c r="E62" s="4">
        <v>200000</v>
      </c>
      <c r="F62" s="4">
        <v>200000</v>
      </c>
      <c r="G62" s="4">
        <v>200000</v>
      </c>
      <c r="H62" s="2" t="s">
        <v>210</v>
      </c>
      <c r="I62" s="52" t="s">
        <v>211</v>
      </c>
      <c r="J62" s="2"/>
      <c r="K62" s="2" t="s">
        <v>220</v>
      </c>
      <c r="L62" s="2" t="s">
        <v>221</v>
      </c>
      <c r="M62" s="2">
        <v>0</v>
      </c>
      <c r="N62" s="2" t="s">
        <v>38</v>
      </c>
      <c r="O62" s="2" t="s">
        <v>125</v>
      </c>
      <c r="P62" s="2">
        <v>10</v>
      </c>
      <c r="Q62" s="2">
        <v>20</v>
      </c>
      <c r="R62" s="2">
        <v>30</v>
      </c>
      <c r="S62" s="2" t="s">
        <v>222</v>
      </c>
      <c r="T62" s="2" t="s">
        <v>20</v>
      </c>
      <c r="U62" s="2"/>
      <c r="V62" s="2" t="s">
        <v>146</v>
      </c>
      <c r="W62" s="75"/>
    </row>
    <row r="63" spans="1:23" s="46" customFormat="1" ht="278.25" customHeight="1" x14ac:dyDescent="0.2">
      <c r="A63" s="2" t="s">
        <v>223</v>
      </c>
      <c r="B63" s="2" t="s">
        <v>224</v>
      </c>
      <c r="C63" s="2" t="s">
        <v>209</v>
      </c>
      <c r="D63" s="4">
        <f>E63</f>
        <v>387000</v>
      </c>
      <c r="E63" s="4">
        <v>387000</v>
      </c>
      <c r="F63" s="4"/>
      <c r="G63" s="4"/>
      <c r="H63" s="2" t="s">
        <v>225</v>
      </c>
      <c r="I63" s="52" t="s">
        <v>226</v>
      </c>
      <c r="J63" s="2" t="s">
        <v>227</v>
      </c>
      <c r="K63" s="2" t="s">
        <v>228</v>
      </c>
      <c r="L63" s="2" t="s">
        <v>229</v>
      </c>
      <c r="M63" s="2" t="s">
        <v>230</v>
      </c>
      <c r="N63" s="2" t="s">
        <v>38</v>
      </c>
      <c r="O63" s="2" t="s">
        <v>125</v>
      </c>
      <c r="P63" s="2">
        <v>1</v>
      </c>
      <c r="Q63" s="2">
        <v>1</v>
      </c>
      <c r="R63" s="2">
        <v>1</v>
      </c>
      <c r="S63" s="2" t="s">
        <v>231</v>
      </c>
      <c r="T63" s="2" t="s">
        <v>20</v>
      </c>
      <c r="U63" s="2"/>
      <c r="V63" s="2"/>
      <c r="W63" s="75"/>
    </row>
    <row r="64" spans="1:23" s="46" customFormat="1" ht="227.25" customHeight="1" x14ac:dyDescent="0.2">
      <c r="A64" s="2" t="s">
        <v>232</v>
      </c>
      <c r="B64" s="2" t="s">
        <v>233</v>
      </c>
      <c r="C64" s="2" t="s">
        <v>177</v>
      </c>
      <c r="D64" s="4">
        <f>E64+F64+G64</f>
        <v>9081472</v>
      </c>
      <c r="E64" s="4">
        <f>2026176+4055296</f>
        <v>6081472</v>
      </c>
      <c r="F64" s="4">
        <v>2000000</v>
      </c>
      <c r="G64" s="4">
        <v>1000000</v>
      </c>
      <c r="H64" s="2" t="s">
        <v>234</v>
      </c>
      <c r="I64" s="52" t="s">
        <v>235</v>
      </c>
      <c r="J64" s="2"/>
      <c r="K64" s="2" t="s">
        <v>236</v>
      </c>
      <c r="L64" s="2" t="s">
        <v>237</v>
      </c>
      <c r="M64" s="2">
        <v>0</v>
      </c>
      <c r="N64" s="2" t="s">
        <v>38</v>
      </c>
      <c r="O64" s="2" t="s">
        <v>125</v>
      </c>
      <c r="P64" s="2">
        <v>3</v>
      </c>
      <c r="Q64" s="2">
        <v>5</v>
      </c>
      <c r="R64" s="2">
        <v>7</v>
      </c>
      <c r="S64" s="2" t="s">
        <v>238</v>
      </c>
      <c r="T64" s="2" t="s">
        <v>20</v>
      </c>
      <c r="U64" s="2"/>
      <c r="V64" s="2"/>
      <c r="W64" s="75"/>
    </row>
    <row r="66" spans="1:22" x14ac:dyDescent="0.2">
      <c r="A66" s="139"/>
      <c r="B66" s="139"/>
      <c r="C66" s="139"/>
      <c r="D66" s="139"/>
      <c r="M66" s="140" t="s">
        <v>281</v>
      </c>
      <c r="N66" s="140"/>
      <c r="O66" s="140"/>
      <c r="P66" s="140"/>
      <c r="Q66" s="140"/>
      <c r="R66" s="140"/>
    </row>
    <row r="68" spans="1:22" x14ac:dyDescent="0.2">
      <c r="A68" s="100"/>
      <c r="B68" s="100"/>
      <c r="C68" s="100"/>
      <c r="D68" s="100"/>
      <c r="E68" s="100"/>
      <c r="M68" s="101" t="s">
        <v>280</v>
      </c>
      <c r="N68" s="100"/>
      <c r="O68" s="100"/>
      <c r="P68" s="100"/>
      <c r="Q68" s="100"/>
      <c r="R68" s="100"/>
      <c r="S68" s="100"/>
      <c r="T68" s="100"/>
      <c r="U68" s="100"/>
      <c r="V68" s="100"/>
    </row>
    <row r="69" spans="1:22" x14ac:dyDescent="0.2">
      <c r="A69" s="100"/>
      <c r="B69" s="100"/>
      <c r="C69" s="100"/>
      <c r="D69" s="100"/>
      <c r="E69" s="100"/>
    </row>
  </sheetData>
  <mergeCells count="115">
    <mergeCell ref="A66:D66"/>
    <mergeCell ref="M66:R66"/>
    <mergeCell ref="V59:V61"/>
    <mergeCell ref="L27:R27"/>
    <mergeCell ref="S27:S28"/>
    <mergeCell ref="T27:U27"/>
    <mergeCell ref="A59:A61"/>
    <mergeCell ref="B59:B61"/>
    <mergeCell ref="C59:C61"/>
    <mergeCell ref="D59:D61"/>
    <mergeCell ref="E59:E61"/>
    <mergeCell ref="F59:F61"/>
    <mergeCell ref="G59:G61"/>
    <mergeCell ref="H59:H61"/>
    <mergeCell ref="D48:D51"/>
    <mergeCell ref="I59:I61"/>
    <mergeCell ref="J59:J61"/>
    <mergeCell ref="K59:K61"/>
    <mergeCell ref="S59:S61"/>
    <mergeCell ref="T59:T61"/>
    <mergeCell ref="U59:U61"/>
    <mergeCell ref="E48:E51"/>
    <mergeCell ref="A52:A54"/>
    <mergeCell ref="B52:B54"/>
    <mergeCell ref="S13:S14"/>
    <mergeCell ref="T13:U13"/>
    <mergeCell ref="S48:S51"/>
    <mergeCell ref="T48:T51"/>
    <mergeCell ref="U48:U51"/>
    <mergeCell ref="T38:T39"/>
    <mergeCell ref="S4:S5"/>
    <mergeCell ref="V13:V14"/>
    <mergeCell ref="W13:W14"/>
    <mergeCell ref="W44:W45"/>
    <mergeCell ref="A55:A57"/>
    <mergeCell ref="B55:B57"/>
    <mergeCell ref="B48:B51"/>
    <mergeCell ref="C55:C57"/>
    <mergeCell ref="D55:D57"/>
    <mergeCell ref="E55:E57"/>
    <mergeCell ref="C48:C51"/>
    <mergeCell ref="C52:C54"/>
    <mergeCell ref="D52:D54"/>
    <mergeCell ref="E52:E54"/>
    <mergeCell ref="F55:F57"/>
    <mergeCell ref="G55:G57"/>
    <mergeCell ref="H55:H57"/>
    <mergeCell ref="I55:I57"/>
    <mergeCell ref="J55:J57"/>
    <mergeCell ref="K55:K57"/>
    <mergeCell ref="S55:S57"/>
    <mergeCell ref="T55:T57"/>
    <mergeCell ref="U55:U57"/>
    <mergeCell ref="G48:G51"/>
    <mergeCell ref="H48:H51"/>
    <mergeCell ref="I48:I51"/>
    <mergeCell ref="J48:J51"/>
    <mergeCell ref="K48:K51"/>
    <mergeCell ref="A44:A45"/>
    <mergeCell ref="B44:B45"/>
    <mergeCell ref="A4:A5"/>
    <mergeCell ref="C44:C45"/>
    <mergeCell ref="H44:H45"/>
    <mergeCell ref="I44:I45"/>
    <mergeCell ref="J44:K44"/>
    <mergeCell ref="A48:A51"/>
    <mergeCell ref="D4:G4"/>
    <mergeCell ref="D13:G13"/>
    <mergeCell ref="D27:G27"/>
    <mergeCell ref="D44:G44"/>
    <mergeCell ref="C2:L2"/>
    <mergeCell ref="A3:J3"/>
    <mergeCell ref="A12:H12"/>
    <mergeCell ref="L4:R4"/>
    <mergeCell ref="A13:A14"/>
    <mergeCell ref="B13:B14"/>
    <mergeCell ref="C13:C14"/>
    <mergeCell ref="H13:H14"/>
    <mergeCell ref="I13:I14"/>
    <mergeCell ref="J13:K13"/>
    <mergeCell ref="L13:R13"/>
    <mergeCell ref="V55:V57"/>
    <mergeCell ref="K52:K54"/>
    <mergeCell ref="S52:S54"/>
    <mergeCell ref="T52:T54"/>
    <mergeCell ref="U52:U54"/>
    <mergeCell ref="V48:V51"/>
    <mergeCell ref="L44:R44"/>
    <mergeCell ref="S44:S45"/>
    <mergeCell ref="T44:U44"/>
    <mergeCell ref="V44:V45"/>
    <mergeCell ref="F52:F54"/>
    <mergeCell ref="G52:G54"/>
    <mergeCell ref="H52:H54"/>
    <mergeCell ref="I52:I54"/>
    <mergeCell ref="J52:J54"/>
    <mergeCell ref="V52:V54"/>
    <mergeCell ref="V27:V28"/>
    <mergeCell ref="W27:W28"/>
    <mergeCell ref="A1:K1"/>
    <mergeCell ref="A27:A28"/>
    <mergeCell ref="B27:B28"/>
    <mergeCell ref="C27:C28"/>
    <mergeCell ref="H27:H28"/>
    <mergeCell ref="I27:I28"/>
    <mergeCell ref="J27:K27"/>
    <mergeCell ref="T4:U4"/>
    <mergeCell ref="V4:V5"/>
    <mergeCell ref="W4:W5"/>
    <mergeCell ref="B4:B5"/>
    <mergeCell ref="C4:C5"/>
    <mergeCell ref="H4:H5"/>
    <mergeCell ref="I4:I5"/>
    <mergeCell ref="J4:K4"/>
    <mergeCell ref="F48:F51"/>
  </mergeCells>
  <dataValidations count="8">
    <dataValidation type="list" allowBlank="1" showErrorMessage="1" sqref="JO9:JO11 TK9:TK11 ADG9:ADG11 ANC9:ANC11 AWY9:AWY11 BGU9:BGU11 BQQ9:BQQ11 CAM9:CAM11 CKI9:CKI11 CUE9:CUE11 DEA9:DEA11 DNW9:DNW11 DXS9:DXS11 EHO9:EHO11 ERK9:ERK11 FBG9:FBG11 FLC9:FLC11 FUY9:FUY11 GEU9:GEU11 GOQ9:GOQ11 GYM9:GYM11 HII9:HII11 HSE9:HSE11 ICA9:ICA11 ILW9:ILW11 IVS9:IVS11 JFO9:JFO11 JPK9:JPK11 JZG9:JZG11 KJC9:KJC11 KSY9:KSY11 LCU9:LCU11 LMQ9:LMQ11 LWM9:LWM11 MGI9:MGI11 MQE9:MQE11 NAA9:NAA11 NJW9:NJW11 NTS9:NTS11 ODO9:ODO11 ONK9:ONK11 OXG9:OXG11 PHC9:PHC11 PQY9:PQY11 QAU9:QAU11 QKQ9:QKQ11 QUM9:QUM11 REI9:REI11 ROE9:ROE11 RYA9:RYA11 SHW9:SHW11 SRS9:SRS11 TBO9:TBO11 TLK9:TLK11 TVG9:TVG11 UFC9:UFC11 UOY9:UOY11 UYU9:UYU11 VIQ9:VIQ11 VSM9:VSM11 WCI9:WCI11 WME9:WME11 WWA9:WWA11">
      <formula1>"Ініціатор,Оцінювач"</formula1>
    </dataValidation>
    <dataValidation type="list" allowBlank="1" showErrorMessage="1" sqref="V55 V7:V11 JP9:JP11 TL9:TL11 ADH9:ADH11 AND9:AND11 AWZ9:AWZ11 BGV9:BGV11 BQR9:BQR11 CAN9:CAN11 CKJ9:CKJ11 CUF9:CUF11 DEB9:DEB11 DNX9:DNX11 DXT9:DXT11 EHP9:EHP11 ERL9:ERL11 FBH9:FBH11 FLD9:FLD11 FUZ9:FUZ11 GEV9:GEV11 GOR9:GOR11 GYN9:GYN11 HIJ9:HIJ11 HSF9:HSF11 ICB9:ICB11 ILX9:ILX11 IVT9:IVT11 JFP9:JFP11 JPL9:JPL11 JZH9:JZH11 KJD9:KJD11 KSZ9:KSZ11 LCV9:LCV11 LMR9:LMR11 LWN9:LWN11 MGJ9:MGJ11 MQF9:MQF11 NAB9:NAB11 NJX9:NJX11 NTT9:NTT11 ODP9:ODP11 ONL9:ONL11 OXH9:OXH11 PHD9:PHD11 PQZ9:PQZ11 QAV9:QAV11 QKR9:QKR11 QUN9:QUN11 REJ9:REJ11 ROF9:ROF11 RYB9:RYB11 SHX9:SHX11 SRT9:SRT11 TBP9:TBP11 TLL9:TLL11 TVH9:TVH11 UFD9:UFD11 UOZ9:UOZ11 UYV9:UYV11 VIR9:VIR11 VSN9:VSN11 WCJ9:WCJ11 WMF9:WMF11 WWB9:WWB11 V62:V64 V47:V48 V58:V59 V52 V30:V40 Z16:Z17 V16:V25">
      <formula1>"Так,Ні"</formula1>
    </dataValidation>
    <dataValidation type="list" allowBlank="1" showErrorMessage="1" sqref="C7:C11 IN9:IN11 SJ9:SJ11 ACF9:ACF11 AMB9:AMB11 AVX9:AVX11 BFT9:BFT11 BPP9:BPP11 BZL9:BZL11 CJH9:CJH11 CTD9:CTD11 DCZ9:DCZ11 DMV9:DMV11 DWR9:DWR11 EGN9:EGN11 EQJ9:EQJ11 FAF9:FAF11 FKB9:FKB11 FTX9:FTX11 GDT9:GDT11 GNP9:GNP11 GXL9:GXL11 HHH9:HHH11 HRD9:HRD11 IAZ9:IAZ11 IKV9:IKV11 IUR9:IUR11 JEN9:JEN11 JOJ9:JOJ11 JYF9:JYF11 KIB9:KIB11 KRX9:KRX11 LBT9:LBT11 LLP9:LLP11 LVL9:LVL11 MFH9:MFH11 MPD9:MPD11 MYZ9:MYZ11 NIV9:NIV11 NSR9:NSR11 OCN9:OCN11 OMJ9:OMJ11 OWF9:OWF11 PGB9:PGB11 PPX9:PPX11 PZT9:PZT11 QJP9:QJP11 QTL9:QTL11 RDH9:RDH11 RND9:RND11 RWZ9:RWZ11 SGV9:SGV11 SQR9:SQR11 TAN9:TAN11 TKJ9:TKJ11 TUF9:TUF11 UEB9:UEB11 UNX9:UNX11 UXT9:UXT11 VHP9:VHP11 VRL9:VRL11 WBH9:WBH11 WLD9:WLD11 WUZ9:WUZ11">
      <formula1>"Вища та передвища освіта, освіта дорослих, післядипломна освіта,Дошкільна освіта,Інноваційна діяльність,Науково-технічна діяльність,Позашкільна освіта,Професійна освіта, спеціалізована освіта,Шкільна освіта"</formula1>
    </dataValidation>
    <dataValidation type="list" allowBlank="1" showErrorMessage="1" sqref="C58 C64 C47:C48 C52 C55">
      <formula1>"Культурна спадщина та національна пам’ять,Медіа та комунікації,Мистецтво та спеціалізована мистецька освіта,Культурні послуги,Міжнаціональні відносини, мова, свобода совісті"</formula1>
    </dataValidation>
    <dataValidation type="list" allowBlank="1" showErrorMessage="1" sqref="C59 C62:C63">
      <formula1>"Спорт та фізичне виховання"</formula1>
    </dataValidation>
    <dataValidation type="list" allowBlank="1" showErrorMessage="1" sqref="C37">
      <formula1>"Водопостачання та водовідведення,Містобудування, благоустрій,Управління побутовими відходами,Теплопостачання,Розбудова та відновлення інфраструктури субнаціональних органів,Туристичні послуги,Захисні споруди обєктів інфраструктури,Управління відходами від"&amp;" руйнувань, відходами будівництва та знесення"</formula1>
    </dataValidation>
    <dataValidation type="list" allowBlank="1" showErrorMessage="1" sqref="C40">
      <formula1>"Авіаційний транспорт,Автомобільний транспорт та дорожнє господарство,Залізничний транспорт,Морський та внутрішній водний транспорт,Пошта,Громадський транспорт,Автомобільні пункти пропуску через державний кордон"</formula1>
    </dataValidation>
    <dataValidation type="list" allowBlank="1" showErrorMessage="1" sqref="C16:C25">
      <formula1>"Громадське здоров'я,Екстрена медична допомога,Лікарські засоби, медичні вироби, засоби реабілітації,Паліативна допомога,Первинна медична допомога,Розвиток медичної освіти,Реабілітація,Спеціалізована медична допомога"</formula1>
    </dataValidation>
  </dataValidations>
  <hyperlinks>
    <hyperlink ref="I8" r:id="rId1" location="Text" display="https://zakon.rada.gov.ua/laws/show/695-2020-%D0%BF - Text"/>
    <hyperlink ref="I7" r:id="rId2" location="Text" display="https://zakon.rada.gov.ua/laws/show/695-2020-%D0%BF - Text"/>
    <hyperlink ref="I32" r:id="rId3"/>
    <hyperlink ref="I33" r:id="rId4"/>
    <hyperlink ref="W31" r:id="rId5" display="https://dream.gov.ua/ua/project/DREAM-UA-020125-2E2FF77F/profile?fromFilter[initiator]=9737      "/>
    <hyperlink ref="W30" r:id="rId6" display="https://dream.gov.ua/ua/project/DREAM-UA-020125-2E2FF77F/profile?fromFilter[initiator]=9737"/>
    <hyperlink ref="W32" r:id="rId7"/>
    <hyperlink ref="W34" r:id="rId8"/>
    <hyperlink ref="I34" r:id="rId9"/>
    <hyperlink ref="I35" r:id="rId10"/>
    <hyperlink ref="I31" r:id="rId11"/>
    <hyperlink ref="I30" r:id="rId12"/>
    <hyperlink ref="I36" r:id="rId13" location="Text"/>
    <hyperlink ref="I16" r:id="rId14" location="Text"/>
    <hyperlink ref="I17" r:id="rId15" location="Text"/>
    <hyperlink ref="I19" r:id="rId16" location="Text"/>
    <hyperlink ref="I18" r:id="rId17" location="Text" display="https://zakon.rada.gov.ua/laws/show/34-2025-%D1%80#Text"/>
    <hyperlink ref="I21" r:id="rId18" location="Text"/>
    <hyperlink ref="I22" r:id="rId19" location="Text"/>
    <hyperlink ref="I23" r:id="rId20" location="Text"/>
    <hyperlink ref="I24" r:id="rId21" location="Text"/>
    <hyperlink ref="I9" r:id="rId22" location="Text" display="https://zakon.rada.gov.ua/laws/show/695-2020-%D0%BF - Text"/>
    <hyperlink ref="I10" r:id="rId23" location="Text" display="https://zakon.rada.gov.ua/laws/show/695-2020-%D0%BF - Text"/>
    <hyperlink ref="I47" r:id="rId24" location="Text"/>
    <hyperlink ref="I48" r:id="rId25" location="Text"/>
    <hyperlink ref="I52" r:id="rId26" location="Text"/>
    <hyperlink ref="I55" r:id="rId27" location="Text"/>
    <hyperlink ref="I58" r:id="rId28" location="Text"/>
    <hyperlink ref="I59" r:id="rId29" location="n9"/>
    <hyperlink ref="I62" r:id="rId30" location="n9"/>
    <hyperlink ref="I63" r:id="rId31" location="Text"/>
    <hyperlink ref="I64" r:id="rId32" location="Text"/>
    <hyperlink ref="I37" r:id="rId33"/>
    <hyperlink ref="I38" r:id="rId34"/>
    <hyperlink ref="I39" r:id="rId35"/>
    <hyperlink ref="I40" r:id="rId36"/>
  </hyperlinks>
  <pageMargins left="0.31496062992125984" right="0.31496062992125984" top="0.74803149606299213" bottom="0.74803149606299213" header="0.31496062992125984" footer="0.31496062992125984"/>
  <pageSetup paperSize="9" scale="70" orientation="landscape" r:id="rId3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 Windows</cp:lastModifiedBy>
  <cp:lastPrinted>2025-10-14T08:27:35Z</cp:lastPrinted>
  <dcterms:created xsi:type="dcterms:W3CDTF">2025-08-11T14:57:22Z</dcterms:created>
  <dcterms:modified xsi:type="dcterms:W3CDTF">2025-10-14T10:32:06Z</dcterms:modified>
</cp:coreProperties>
</file>