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ENA\Public\ДОГОВОРА\Договора ЕІСУБ фін упр\РІШЕННЯ 2024\Рішення 2024-12-12 сесія ПРОЄКТ\"/>
    </mc:Choice>
  </mc:AlternateContent>
  <xr:revisionPtr revIDLastSave="0" documentId="13_ncr:1_{C706F3F9-E7EC-4E41-93E0-47A7F37E4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Titles" localSheetId="0">Аркуш1!$10:$10</definedName>
    <definedName name="_xlnm.Print_Area" localSheetId="0">Аркуш1!$A$1:$J$58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4" i="1"/>
  <c r="G41" i="1"/>
  <c r="G45" i="1"/>
  <c r="I48" i="1"/>
  <c r="G48" i="1"/>
  <c r="I40" i="1"/>
  <c r="G40" i="1"/>
  <c r="I41" i="1"/>
  <c r="I23" i="1"/>
  <c r="G23" i="1"/>
  <c r="I43" i="1"/>
  <c r="G43" i="1"/>
  <c r="G25" i="1"/>
  <c r="G47" i="1"/>
  <c r="I51" i="1"/>
  <c r="I45" i="1" s="1"/>
  <c r="G51" i="1"/>
  <c r="I36" i="1"/>
  <c r="G36" i="1"/>
  <c r="I34" i="1"/>
  <c r="G34" i="1"/>
  <c r="I35" i="1"/>
  <c r="G35" i="1"/>
  <c r="I33" i="1"/>
  <c r="I24" i="1" s="1"/>
  <c r="G33" i="1"/>
  <c r="I13" i="1" l="1"/>
  <c r="G13" i="1"/>
  <c r="G11" i="1" s="1"/>
  <c r="I44" i="1"/>
  <c r="G44" i="1"/>
  <c r="G55" i="1" l="1"/>
  <c r="I12" i="1"/>
  <c r="I11" i="1" s="1"/>
  <c r="I55" i="1" s="1"/>
</calcChain>
</file>

<file path=xl/sharedStrings.xml><?xml version="1.0" encoding="utf-8"?>
<sst xmlns="http://schemas.openxmlformats.org/spreadsheetml/2006/main" count="321" uniqueCount="147">
  <si>
    <t>ОБСЯГИ</t>
  </si>
  <si>
    <t>0458200000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</si>
  <si>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</si>
  <si>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</si>
  <si>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</si>
  <si>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</si>
  <si>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</si>
  <si>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</si>
  <si>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</si>
  <si>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</si>
  <si>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</si>
  <si>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</si>
  <si>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</si>
  <si>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1200000</t>
  </si>
  <si>
    <t/>
  </si>
  <si>
    <t>Управлiння житлово-комунального господарства та капiтального будiвництва Новомосковської мiської ради</t>
  </si>
  <si>
    <t>1210000</t>
  </si>
  <si>
    <t>0443</t>
  </si>
  <si>
    <t>2024</t>
  </si>
  <si>
    <t>100</t>
  </si>
  <si>
    <t>УСЬОГО</t>
  </si>
  <si>
    <t>X</t>
  </si>
  <si>
    <t>Додаток 5</t>
  </si>
  <si>
    <t>капітальних вкладень бюджету Новомосковської міської територіальної громади у розрізі інвестиційних проектів</t>
  </si>
  <si>
    <t>у 2024 році</t>
  </si>
  <si>
    <t>0200000</t>
  </si>
  <si>
    <t>Виконавчий комiтет Новомосковської мiської ради</t>
  </si>
  <si>
    <t>0210000</t>
  </si>
  <si>
    <t>8230</t>
  </si>
  <si>
    <t>0380</t>
  </si>
  <si>
    <t>Інші заходи громадського порядку та безпеки</t>
  </si>
  <si>
    <t>0218230</t>
  </si>
  <si>
    <t>0320</t>
  </si>
  <si>
    <t>Заходи із запобігання та ліквідації надзвичайних ситуацій та наслідків стихійного лиха</t>
  </si>
  <si>
    <t>Придбання найпростіших укриттів</t>
  </si>
  <si>
    <t>6030</t>
  </si>
  <si>
    <t>0620</t>
  </si>
  <si>
    <t>Організація благоустрою населених пунктів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</si>
  <si>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</si>
  <si>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</si>
  <si>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0990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</si>
  <si>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</si>
  <si>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</si>
  <si>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0600000</t>
  </si>
  <si>
    <t>0610000</t>
  </si>
  <si>
    <t>Придбання мультимедійного обладнання</t>
  </si>
  <si>
    <t>Поліпшення матеріально-технічної бази у сфері благоустрою</t>
  </si>
  <si>
    <t>Поліпшення матеріально-технічної бази у сфері благоустрою (придбання зупинок громадського транспорту)</t>
  </si>
  <si>
    <t>"Нове будівництво споруди подвійного призначення з захисними властивостями ПРУ будівлі гімназії №15 за адресою: вул.Паланочна, 33, м.Новомосковськ, Дніпропетровської області" (у т.ч. виготовлення ПКД та проходження експертизи)</t>
  </si>
  <si>
    <t>"Нове будівництво споруди подвійного призначення з захисними властивостями ПРУ будівлі ліцею №18 за адресою: вул.Паланочна, 9а, м.Новомосковськ, Дніпропетровської області" (у т.ч. виготовлення ПКД та проходження експертизи)</t>
  </si>
  <si>
    <t>"Нове будівництво споруди подвійного призначення з захисними властивостями ПРУ будівлі ліцею №6 за адресою: вул.Зіни Білої, 6 м.Новомосковськ, Дніпропетровської області" (у т.ч. виготовлення ПКД та проходження експертизи)</t>
  </si>
  <si>
    <t>від ______________2024 р. № ___________</t>
  </si>
  <si>
    <t>0217368</t>
  </si>
  <si>
    <t>Виконання інвестиційних проектів за рахунок субвенцій з інших бюджетів</t>
  </si>
  <si>
    <t>0490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</si>
  <si>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</si>
  <si>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</si>
  <si>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</si>
  <si>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</si>
  <si>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0217322</t>
  </si>
  <si>
    <t>Співфінансування заходів, що реалізуються за рахунок субвенції з обласного бюджету до місцевих бюджетів на капітальні видатки та облаштування об’єктів соціально-культурної сфери (Виконання робіт з реконструкції нежитлової будівлі КНП "Новомосковська ЦМЛ" НМР" за адресою: вул. Сучкова, 40, м. Новомосковськ)</t>
  </si>
  <si>
    <t>0617321</t>
  </si>
  <si>
    <t>Будівництво освітніх установ та закладів</t>
  </si>
  <si>
    <t>Виготовлення ПКД на реконструкцію внутрішніх електричних мереж, вузлів обліку КНП "Новомосковська ЦМЛ" НМР" за адресою: вул. Сучкова, 40, м. Новомосковськ</t>
  </si>
  <si>
    <t>Придбання насосної станції для підкачки води для мешканців багатоповерхового будинку по вул.Сучкова,124</t>
  </si>
  <si>
    <t>Багатопрофільна стаціонарна медична допомога населенню</t>
  </si>
  <si>
    <t>Оновлення матеріально-технічної бази КНП "Новомосковська ЦМЛ" НМР" за адресою: вул. Сучкова, 40, м. Новомосковськ</t>
  </si>
  <si>
    <t>1014030</t>
  </si>
  <si>
    <t>4030</t>
  </si>
  <si>
    <t>0824</t>
  </si>
  <si>
    <t>Забезпечення діяльності бібліотек</t>
  </si>
  <si>
    <t>3100000</t>
  </si>
  <si>
    <t>Управління по роботі з активами Новомосковської міської ради</t>
  </si>
  <si>
    <t>3110000</t>
  </si>
  <si>
    <t>3110160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</si>
  <si>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</si>
  <si>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</si>
  <si>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Придбання дизельного генератора</t>
  </si>
  <si>
    <t>6013</t>
  </si>
  <si>
    <t>Забезпечення діяльності водопровідно-каналізаційного господарства</t>
  </si>
  <si>
    <t>Виготовлення ПКД на створення місцевої автоматизованої системи централізованого оповіщення та проходження екстертизи</t>
  </si>
  <si>
    <t>0731</t>
  </si>
  <si>
    <t>"Нове будівництво підземного модульного укриття заводського виготовлення до 50 осіб з гідроізоляцією та встановленням допоміжних модульних модулей заводського виготовлення" в гімназії №3, гімназії №12, гімназії №13, гімназії №15 (у т.ч. виготовлення ПКД та проходження експертизи)</t>
  </si>
  <si>
    <t>Придбання джерела безперебійного живлення для ЦНАПу</t>
  </si>
  <si>
    <t>Придбання турникету з електромеханічним приводом</t>
  </si>
  <si>
    <t>0212010</t>
  </si>
  <si>
    <t>2010</t>
  </si>
  <si>
    <t>7322</t>
  </si>
  <si>
    <t>Будівництво медичних установ та закладів</t>
  </si>
  <si>
    <t>7368</t>
  </si>
  <si>
    <t>Реконструкція нежитлової будівлі КНП "Новомосковська ЦМЛ" НМР" за адресою: вул. Сучкова, 40, м. Новомосковськ</t>
  </si>
  <si>
    <t>Придбання 5 ноутбуків для поліцейських офіцерів громади</t>
  </si>
  <si>
    <t>Управлiння освiти виконавчого комiтету Новомосковської мiської ради</t>
  </si>
  <si>
    <t>0611010</t>
  </si>
  <si>
    <t>1010</t>
  </si>
  <si>
    <t>0910</t>
  </si>
  <si>
    <t>Надання дошкільної освіти</t>
  </si>
  <si>
    <t>Поліпшення матеріально-технічної бази дошкільних закладів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</si>
  <si>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</si>
  <si>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</si>
  <si>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</si>
  <si>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Співфінансування у розмірі 10%  на придбання засобів навчання та обладнання, комп’ютерного та мультимедійного обладнання для навчальних кабінетів природничої галузі освіти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</si>
  <si>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</si>
  <si>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</si>
  <si>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</si>
  <si>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засобів навчання та обладнання, комп’ютерного та мультимедійного обладнання для навчальних кабінетів природничої галузі освіти</t>
  </si>
  <si>
    <t>1291</t>
  </si>
  <si>
    <t>Співфінансування 10% на закупівлю засобів навчання та комп’ютерного обладнання для оснащення навчальних кабінетів предмета “Захист України”</t>
  </si>
  <si>
    <t>1292</t>
  </si>
  <si>
    <t>Придбання засобів навчання та комп’ютерного обладнання для оснащення навчальних кабінетів предмета “Захист України”</t>
  </si>
  <si>
    <t>7321</t>
  </si>
  <si>
    <t>0800000</t>
  </si>
  <si>
    <t>Управлiння соцiального захисту населення Новомосковської міської ради</t>
  </si>
  <si>
    <t>0810000</t>
  </si>
  <si>
    <t>0810160</t>
  </si>
  <si>
    <t>Придбання  ноутбуків</t>
  </si>
  <si>
    <t>1000000</t>
  </si>
  <si>
    <t>Управлiння культури, спорту та туризму виконавчого комiтету Новомосковської мiської ради</t>
  </si>
  <si>
    <t>1010000</t>
  </si>
  <si>
    <t>Придбання апаратно-програмного тифлокомплексу з синтезом мови (губернатор)</t>
  </si>
  <si>
    <t>1216013</t>
  </si>
  <si>
    <t>1216030</t>
  </si>
  <si>
    <t>Придбання обладнання для встановлення вуличного спортивного майданчика</t>
  </si>
  <si>
    <t>1218110</t>
  </si>
  <si>
    <t>8110</t>
  </si>
  <si>
    <t>Придбання дизельного генератора для управління по роботі з активами НМР по вул. Шевченка, 7</t>
  </si>
  <si>
    <t>0</t>
  </si>
  <si>
    <t>1014081</t>
  </si>
  <si>
    <t>4081</t>
  </si>
  <si>
    <t>0829</t>
  </si>
  <si>
    <t>Забезпечення діяльності інших закладів в галузі культури і мистецтва</t>
  </si>
  <si>
    <t>Оновлення матеріально-технічної бази виконавчого комітету Новомосковської міської ради</t>
  </si>
  <si>
    <t>до рішення міської ради</t>
  </si>
  <si>
    <t>Міський голова</t>
  </si>
  <si>
    <t>Сергій РЄЗНІК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</si>
  <si>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</si>
  <si>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</si>
  <si>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</si>
  <si>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</si>
  <si>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-</t>
  </si>
  <si>
    <t>Придбання автомобілю для мобільних бригад соціально-психологічної допомоги особам, які постраждали від домашнього насильства та/або насильства за ознакою стат, які функціонують при соціальному центрі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</si>
  <si>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</si>
  <si>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</si>
  <si>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</si>
  <si>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</si>
  <si>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Поліпшення матеріально-технічної бази загальноосвітніх закладів освіти</t>
  </si>
  <si>
    <t>Поліпшення матеріально-технічної бази у сфері культури  (придбання 4-х радіомікрофонів)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</si>
</sst>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0" xfId="0" applyFont="1"/>
    <xf numFmtId="0" fontId="0" fillId="0" borderId="0" xfId="0" applyFill="1"/>
    <xf numFmtId="0" fontId="0" fillId="0" borderId="0" xfId="0"/>
    <xf numFmtId="0" fontId="9" fillId="0" borderId="0" xfId="0" applyFont="1"/>
    <xf numFmtId="0" fontId="10" fillId="0" borderId="0" xfId="0" applyFont="1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/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view="pageBreakPreview" topLeftCell="A38" zoomScale="90" zoomScaleNormal="100" zoomScaleSheetLayoutView="90" workbookViewId="0">
      <selection activeCell="G47" sqref="G47:G50"/>
    </sheetView>
  </sheetViews>
  <sheetFormatPr defaultRowHeight="12.75" x14ac:dyDescent="0.2"/>
  <cols>
    <col min="1" max="1" width="12.85546875" customWidth="1"/>
    <col min="2" max="2" width="15.5703125" customWidth="1"/>
    <col min="3" max="3" width="12.28515625" customWidth="1"/>
    <col min="4" max="4" width="82.85546875" customWidth="1"/>
    <col min="5" max="5" width="91.42578125" customWidth="1"/>
    <col min="6" max="10" width="13.7109375" customWidth="1"/>
  </cols>
  <sheetData>
    <row r="1" spans="1:10" ht="15.75" x14ac:dyDescent="0.2">
      <c r="G1" s="5" t="s">
        <v>22</v>
      </c>
    </row>
    <row r="2" spans="1:10" ht="15.75" x14ac:dyDescent="0.25">
      <c r="G2" s="6" t="s">
        <v>132</v>
      </c>
    </row>
    <row r="3" spans="1:10" ht="15.75" x14ac:dyDescent="0.25">
      <c r="G3" s="6" t="s">
        <v>51</v>
      </c>
    </row>
    <row r="4" spans="1:10" ht="15.75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</row>
    <row r="5" spans="1:10" ht="15.75" x14ac:dyDescent="0.2">
      <c r="A5" s="30" t="s">
        <v>23</v>
      </c>
      <c r="B5" s="30"/>
      <c r="C5" s="30"/>
      <c r="D5" s="30"/>
      <c r="E5" s="30"/>
      <c r="F5" s="30"/>
      <c r="G5" s="30"/>
      <c r="H5" s="30"/>
      <c r="I5" s="30"/>
      <c r="J5" s="30"/>
    </row>
    <row r="6" spans="1:10" ht="15.75" x14ac:dyDescent="0.2">
      <c r="A6" s="30" t="s">
        <v>24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13.9" x14ac:dyDescent="0.3">
      <c r="A7" s="1" t="s">
        <v>1</v>
      </c>
    </row>
    <row r="8" spans="1:10" x14ac:dyDescent="0.2">
      <c r="A8" t="s">
        <v>2</v>
      </c>
      <c r="J8" s="2"/>
    </row>
    <row r="9" spans="1:10" ht="71.25" customHeight="1" x14ac:dyDescent="0.2">
      <c r="A9" s="3" t="s">
        <v>3</v>
      </c>
      <c r="B9" s="3" t="s">
        <v>4</v>
      </c>
      <c r="C9" s="3" t="s">
        <v>5</v>
      </c>
      <c r="D9" s="4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</row>
    <row r="10" spans="1:10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ht="16.5" customHeight="1" x14ac:dyDescent="0.2">
      <c r="A11" s="16" t="s">
        <v>25</v>
      </c>
      <c r="B11" s="16" t="s">
        <v>14</v>
      </c>
      <c r="C11" s="16" t="s">
        <v>14</v>
      </c>
      <c r="D11" s="17" t="s">
        <v>26</v>
      </c>
      <c r="E11" s="18"/>
      <c r="F11" s="16" t="s">
        <v>14</v>
      </c>
      <c r="G11" s="19">
        <f>G12</f>
        <v>27079806</v>
      </c>
      <c r="H11" s="19">
        <v>0</v>
      </c>
      <c r="I11" s="19">
        <f>I12</f>
        <v>27079806</v>
      </c>
      <c r="J11" s="19" t="s">
        <v>126</v>
      </c>
    </row>
    <row r="12" spans="1:10" ht="16.5" customHeight="1" x14ac:dyDescent="0.2">
      <c r="A12" s="16" t="s">
        <v>27</v>
      </c>
      <c r="B12" s="16" t="s">
        <v>14</v>
      </c>
      <c r="C12" s="16" t="s">
        <v>14</v>
      </c>
      <c r="D12" s="17" t="s">
        <v>26</v>
      </c>
      <c r="E12" s="18"/>
      <c r="F12" s="16" t="s">
        <v>14</v>
      </c>
      <c r="G12" s="19">
        <f>SUM(G13:G22)</f>
        <v>27079806</v>
      </c>
      <c r="H12" s="19">
        <v>0</v>
      </c>
      <c r="I12" s="19">
        <f>SUM(I13:I22)</f>
        <v>27079806</v>
      </c>
      <c r="J12" s="19" t="s">
        <v>126</v>
      </c>
    </row>
    <row r="13" spans="1:10" ht="41.25" customHeight="1" x14ac:dyDescent="0.2">
      <c r="A13" s="15" t="s">
        <v>55</v>
      </c>
      <c r="B13" s="15" t="s">
        <v>56</v>
      </c>
      <c r="C13" s="15" t="s">
        <v>57</v>
      </c>
      <c r="D13" s="20" t="s">
        <v>58</v>
      </c>
      <c r="E13" s="21" t="s">
        <v>131</v>
      </c>
      <c r="F13" s="15" t="s">
        <v>18</v>
      </c>
      <c r="G13" s="22">
        <f>99000+320000</f>
        <v>419000</v>
      </c>
      <c r="H13" s="22">
        <v>0</v>
      </c>
      <c r="I13" s="22">
        <f>99000+320000</f>
        <v>419000</v>
      </c>
      <c r="J13" s="22" t="s">
        <v>19</v>
      </c>
    </row>
    <row r="14" spans="1:10" ht="40.5" customHeight="1" x14ac:dyDescent="0.2">
      <c r="A14" s="15" t="s">
        <v>55</v>
      </c>
      <c r="B14" s="15" t="s">
        <v>56</v>
      </c>
      <c r="C14" s="15" t="s">
        <v>57</v>
      </c>
      <c r="D14" s="20" t="s">
        <v>58</v>
      </c>
      <c r="E14" s="21" t="s">
        <v>83</v>
      </c>
      <c r="F14" s="15" t="s">
        <v>18</v>
      </c>
      <c r="G14" s="22">
        <v>34000</v>
      </c>
      <c r="H14" s="22">
        <v>0</v>
      </c>
      <c r="I14" s="22">
        <v>34000</v>
      </c>
      <c r="J14" s="22" t="s">
        <v>19</v>
      </c>
    </row>
    <row r="15" spans="1:10" ht="48.75" customHeight="1" x14ac:dyDescent="0.2">
      <c r="A15" s="15" t="s">
        <v>55</v>
      </c>
      <c r="B15" s="15" t="s">
        <v>56</v>
      </c>
      <c r="C15" s="15" t="s">
        <v>57</v>
      </c>
      <c r="D15" s="20" t="s">
        <v>58</v>
      </c>
      <c r="E15" s="21" t="s">
        <v>84</v>
      </c>
      <c r="F15" s="15" t="s">
        <v>18</v>
      </c>
      <c r="G15" s="22">
        <v>60400</v>
      </c>
      <c r="H15" s="22">
        <v>0</v>
      </c>
      <c r="I15" s="22">
        <v>60400</v>
      </c>
      <c r="J15" s="22" t="s">
        <v>19</v>
      </c>
    </row>
    <row r="16" spans="1:10" ht="25.5" x14ac:dyDescent="0.2">
      <c r="A16" s="15" t="s">
        <v>85</v>
      </c>
      <c r="B16" s="15" t="s">
        <v>86</v>
      </c>
      <c r="C16" s="15" t="s">
        <v>81</v>
      </c>
      <c r="D16" s="20" t="s">
        <v>65</v>
      </c>
      <c r="E16" s="21" t="s">
        <v>66</v>
      </c>
      <c r="F16" s="15" t="s">
        <v>18</v>
      </c>
      <c r="G16" s="22">
        <v>5320000</v>
      </c>
      <c r="H16" s="22">
        <v>0</v>
      </c>
      <c r="I16" s="22">
        <v>5320000</v>
      </c>
      <c r="J16" s="22" t="s">
        <v>19</v>
      </c>
    </row>
    <row r="17" spans="1:10" s="10" customFormat="1" ht="33" customHeight="1" x14ac:dyDescent="0.2">
      <c r="A17" s="15" t="s">
        <v>135</v>
      </c>
      <c r="B17" s="15" t="s">
        <v>136</v>
      </c>
      <c r="C17" s="15" t="s">
        <v>137</v>
      </c>
      <c r="D17" s="20" t="s">
        <v>138</v>
      </c>
      <c r="E17" s="21" t="s">
        <v>140</v>
      </c>
      <c r="F17" s="15">
        <v>2024</v>
      </c>
      <c r="G17" s="22">
        <v>1758000</v>
      </c>
      <c r="H17" s="22" t="s">
        <v>139</v>
      </c>
      <c r="I17" s="22">
        <v>1758000</v>
      </c>
      <c r="J17" s="22">
        <v>100</v>
      </c>
    </row>
    <row r="18" spans="1:10" ht="51" x14ac:dyDescent="0.2">
      <c r="A18" s="15" t="s">
        <v>59</v>
      </c>
      <c r="B18" s="15" t="s">
        <v>87</v>
      </c>
      <c r="C18" s="15" t="s">
        <v>17</v>
      </c>
      <c r="D18" s="20" t="s">
        <v>88</v>
      </c>
      <c r="E18" s="21" t="s">
        <v>60</v>
      </c>
      <c r="F18" s="15" t="s">
        <v>18</v>
      </c>
      <c r="G18" s="22">
        <v>3774455</v>
      </c>
      <c r="H18" s="22">
        <v>0</v>
      </c>
      <c r="I18" s="22">
        <v>3774455</v>
      </c>
      <c r="J18" s="22" t="s">
        <v>19</v>
      </c>
    </row>
    <row r="19" spans="1:10" ht="41.25" customHeight="1" x14ac:dyDescent="0.2">
      <c r="A19" s="15" t="s">
        <v>59</v>
      </c>
      <c r="B19" s="15" t="s">
        <v>87</v>
      </c>
      <c r="C19" s="15" t="s">
        <v>17</v>
      </c>
      <c r="D19" s="20" t="s">
        <v>88</v>
      </c>
      <c r="E19" s="21" t="s">
        <v>63</v>
      </c>
      <c r="F19" s="15" t="s">
        <v>18</v>
      </c>
      <c r="G19" s="22">
        <v>600000</v>
      </c>
      <c r="H19" s="22">
        <v>0</v>
      </c>
      <c r="I19" s="22">
        <v>600000</v>
      </c>
      <c r="J19" s="22" t="s">
        <v>19</v>
      </c>
    </row>
    <row r="20" spans="1:10" ht="25.5" x14ac:dyDescent="0.2">
      <c r="A20" s="15" t="s">
        <v>52</v>
      </c>
      <c r="B20" s="15" t="s">
        <v>89</v>
      </c>
      <c r="C20" s="15" t="s">
        <v>54</v>
      </c>
      <c r="D20" s="20" t="s">
        <v>53</v>
      </c>
      <c r="E20" s="21" t="s">
        <v>90</v>
      </c>
      <c r="F20" s="15" t="s">
        <v>18</v>
      </c>
      <c r="G20" s="22">
        <v>15000000</v>
      </c>
      <c r="H20" s="22">
        <v>0</v>
      </c>
      <c r="I20" s="22">
        <v>15000000</v>
      </c>
      <c r="J20" s="22" t="s">
        <v>19</v>
      </c>
    </row>
    <row r="21" spans="1:10" ht="33.75" customHeight="1" x14ac:dyDescent="0.2">
      <c r="A21" s="15" t="s">
        <v>31</v>
      </c>
      <c r="B21" s="15" t="s">
        <v>28</v>
      </c>
      <c r="C21" s="15" t="s">
        <v>29</v>
      </c>
      <c r="D21" s="20" t="s">
        <v>30</v>
      </c>
      <c r="E21" s="21" t="s">
        <v>80</v>
      </c>
      <c r="F21" s="15" t="s">
        <v>18</v>
      </c>
      <c r="G21" s="22">
        <v>19201</v>
      </c>
      <c r="H21" s="22">
        <v>0</v>
      </c>
      <c r="I21" s="22">
        <v>19201</v>
      </c>
      <c r="J21" s="22" t="s">
        <v>19</v>
      </c>
    </row>
    <row r="22" spans="1:10" ht="18" customHeight="1" x14ac:dyDescent="0.2">
      <c r="A22" s="15" t="s">
        <v>31</v>
      </c>
      <c r="B22" s="15" t="s">
        <v>28</v>
      </c>
      <c r="C22" s="15" t="s">
        <v>29</v>
      </c>
      <c r="D22" s="20" t="s">
        <v>30</v>
      </c>
      <c r="E22" s="21" t="s">
        <v>91</v>
      </c>
      <c r="F22" s="15" t="s">
        <v>18</v>
      </c>
      <c r="G22" s="22">
        <v>94750</v>
      </c>
      <c r="H22" s="22">
        <v>0</v>
      </c>
      <c r="I22" s="22">
        <v>94750</v>
      </c>
      <c r="J22" s="22" t="s">
        <v>19</v>
      </c>
    </row>
    <row r="23" spans="1:10" ht="15.75" customHeight="1" x14ac:dyDescent="0.2">
      <c r="A23" s="16" t="s">
        <v>43</v>
      </c>
      <c r="B23" s="16" t="s">
        <v>14</v>
      </c>
      <c r="C23" s="16" t="s">
        <v>14</v>
      </c>
      <c r="D23" s="17" t="s">
        <v>92</v>
      </c>
      <c r="E23" s="18"/>
      <c r="F23" s="16" t="s">
        <v>14</v>
      </c>
      <c r="G23" s="19">
        <f>G24</f>
        <v>14210377</v>
      </c>
      <c r="H23" s="19">
        <v>0</v>
      </c>
      <c r="I23" s="19">
        <f>I24</f>
        <v>14210377</v>
      </c>
      <c r="J23" s="19" t="s">
        <v>126</v>
      </c>
    </row>
    <row r="24" spans="1:10" ht="15.75" customHeight="1" x14ac:dyDescent="0.2">
      <c r="A24" s="16" t="s">
        <v>44</v>
      </c>
      <c r="B24" s="16" t="s">
        <v>14</v>
      </c>
      <c r="C24" s="16" t="s">
        <v>14</v>
      </c>
      <c r="D24" s="17" t="s">
        <v>92</v>
      </c>
      <c r="E24" s="18"/>
      <c r="F24" s="16" t="s">
        <v>14</v>
      </c>
      <c r="G24" s="19">
        <f>SUM(G25:G36)</f>
        <v>14210377</v>
      </c>
      <c r="H24" s="19">
        <v>0</v>
      </c>
      <c r="I24" s="19">
        <f>SUM(I25:I36)</f>
        <v>14210377</v>
      </c>
      <c r="J24" s="19" t="s">
        <v>126</v>
      </c>
    </row>
    <row r="25" spans="1:10" ht="23.25" customHeight="1" x14ac:dyDescent="0.2">
      <c r="A25" s="15" t="s">
        <v>93</v>
      </c>
      <c r="B25" s="15" t="s">
        <v>94</v>
      </c>
      <c r="C25" s="15" t="s">
        <v>95</v>
      </c>
      <c r="D25" s="20" t="s">
        <v>96</v>
      </c>
      <c r="E25" s="21" t="s">
        <v>97</v>
      </c>
      <c r="F25" s="15" t="s">
        <v>18</v>
      </c>
      <c r="G25" s="22">
        <f>26540+21600</f>
        <v>48140</v>
      </c>
      <c r="H25" s="22">
        <v>0</v>
      </c>
      <c r="I25" s="22">
        <v>48140</v>
      </c>
      <c r="J25" s="22" t="s">
        <v>19</v>
      </c>
    </row>
    <row r="26" spans="1:10" s="10" customFormat="1" ht="36" customHeight="1" x14ac:dyDescent="0.2">
      <c r="A26" s="27" t="s">
        <v>141</v>
      </c>
      <c r="B26" s="27" t="s">
        <v>142</v>
      </c>
      <c r="C26" s="28" t="s">
        <v>143</v>
      </c>
      <c r="D26" s="29" t="s">
        <v>144</v>
      </c>
      <c r="E26" s="21" t="s">
        <v>145</v>
      </c>
      <c r="F26" s="15">
        <v>2024</v>
      </c>
      <c r="G26" s="22">
        <v>62380</v>
      </c>
      <c r="H26" s="22" t="s">
        <v>139</v>
      </c>
      <c r="I26" s="22">
        <v>62380</v>
      </c>
      <c r="J26" s="22">
        <v>100</v>
      </c>
    </row>
    <row r="27" spans="1:10" ht="42.75" customHeight="1" x14ac:dyDescent="0.2">
      <c r="A27" s="15" t="s">
        <v>98</v>
      </c>
      <c r="B27" s="15" t="s">
        <v>99</v>
      </c>
      <c r="C27" s="15" t="s">
        <v>40</v>
      </c>
      <c r="D27" s="20" t="s">
        <v>100</v>
      </c>
      <c r="E27" s="21" t="s">
        <v>101</v>
      </c>
      <c r="F27" s="15" t="s">
        <v>18</v>
      </c>
      <c r="G27" s="22">
        <v>67468</v>
      </c>
      <c r="H27" s="22">
        <v>0</v>
      </c>
      <c r="I27" s="22">
        <v>67468</v>
      </c>
      <c r="J27" s="22" t="s">
        <v>19</v>
      </c>
    </row>
    <row r="28" spans="1:10" ht="43.5" customHeight="1" x14ac:dyDescent="0.2">
      <c r="A28" s="15" t="s">
        <v>102</v>
      </c>
      <c r="B28" s="15" t="s">
        <v>103</v>
      </c>
      <c r="C28" s="15" t="s">
        <v>40</v>
      </c>
      <c r="D28" s="20" t="s">
        <v>104</v>
      </c>
      <c r="E28" s="21" t="s">
        <v>105</v>
      </c>
      <c r="F28" s="15" t="s">
        <v>18</v>
      </c>
      <c r="G28" s="22">
        <v>607212</v>
      </c>
      <c r="H28" s="22">
        <v>0</v>
      </c>
      <c r="I28" s="22">
        <v>607212</v>
      </c>
      <c r="J28" s="22" t="s">
        <v>19</v>
      </c>
    </row>
    <row r="29" spans="1:10" s="9" customFormat="1" ht="59.25" customHeight="1" x14ac:dyDescent="0.2">
      <c r="A29" s="15" t="s">
        <v>39</v>
      </c>
      <c r="B29" s="15" t="s">
        <v>106</v>
      </c>
      <c r="C29" s="15" t="s">
        <v>40</v>
      </c>
      <c r="D29" s="20" t="s">
        <v>38</v>
      </c>
      <c r="E29" s="21" t="s">
        <v>45</v>
      </c>
      <c r="F29" s="15" t="s">
        <v>18</v>
      </c>
      <c r="G29" s="22">
        <v>15702</v>
      </c>
      <c r="H29" s="22">
        <v>0</v>
      </c>
      <c r="I29" s="22">
        <v>15702</v>
      </c>
      <c r="J29" s="22" t="s">
        <v>19</v>
      </c>
    </row>
    <row r="30" spans="1:10" ht="54.75" customHeight="1" x14ac:dyDescent="0.2">
      <c r="A30" s="15" t="s">
        <v>39</v>
      </c>
      <c r="B30" s="15" t="s">
        <v>106</v>
      </c>
      <c r="C30" s="15" t="s">
        <v>40</v>
      </c>
      <c r="D30" s="20" t="s">
        <v>38</v>
      </c>
      <c r="E30" s="21" t="s">
        <v>107</v>
      </c>
      <c r="F30" s="15" t="s">
        <v>18</v>
      </c>
      <c r="G30" s="22">
        <v>126816</v>
      </c>
      <c r="H30" s="22">
        <v>0</v>
      </c>
      <c r="I30" s="22">
        <v>126816</v>
      </c>
      <c r="J30" s="22" t="s">
        <v>19</v>
      </c>
    </row>
    <row r="31" spans="1:10" ht="43.5" customHeight="1" x14ac:dyDescent="0.2">
      <c r="A31" s="15" t="s">
        <v>42</v>
      </c>
      <c r="B31" s="15" t="s">
        <v>108</v>
      </c>
      <c r="C31" s="15" t="s">
        <v>40</v>
      </c>
      <c r="D31" s="20" t="s">
        <v>41</v>
      </c>
      <c r="E31" s="21" t="s">
        <v>45</v>
      </c>
      <c r="F31" s="15" t="s">
        <v>18</v>
      </c>
      <c r="G31" s="22">
        <v>141315</v>
      </c>
      <c r="H31" s="22">
        <v>0</v>
      </c>
      <c r="I31" s="22">
        <v>141315</v>
      </c>
      <c r="J31" s="22" t="s">
        <v>19</v>
      </c>
    </row>
    <row r="32" spans="1:10" ht="43.5" customHeight="1" x14ac:dyDescent="0.2">
      <c r="A32" s="15" t="s">
        <v>42</v>
      </c>
      <c r="B32" s="15" t="s">
        <v>108</v>
      </c>
      <c r="C32" s="15" t="s">
        <v>40</v>
      </c>
      <c r="D32" s="20" t="s">
        <v>41</v>
      </c>
      <c r="E32" s="21" t="s">
        <v>109</v>
      </c>
      <c r="F32" s="15" t="s">
        <v>18</v>
      </c>
      <c r="G32" s="22">
        <v>1141344</v>
      </c>
      <c r="H32" s="22">
        <v>0</v>
      </c>
      <c r="I32" s="22">
        <v>1141344</v>
      </c>
      <c r="J32" s="22" t="s">
        <v>19</v>
      </c>
    </row>
    <row r="33" spans="1:10" ht="47.25" customHeight="1" x14ac:dyDescent="0.2">
      <c r="A33" s="15" t="s">
        <v>61</v>
      </c>
      <c r="B33" s="15" t="s">
        <v>110</v>
      </c>
      <c r="C33" s="15" t="s">
        <v>17</v>
      </c>
      <c r="D33" s="20" t="s">
        <v>62</v>
      </c>
      <c r="E33" s="21" t="s">
        <v>50</v>
      </c>
      <c r="F33" s="15" t="s">
        <v>18</v>
      </c>
      <c r="G33" s="22">
        <f>1500000-370854</f>
        <v>1129146</v>
      </c>
      <c r="H33" s="22">
        <v>0</v>
      </c>
      <c r="I33" s="22">
        <f>1500000-370854</f>
        <v>1129146</v>
      </c>
      <c r="J33" s="22" t="s">
        <v>19</v>
      </c>
    </row>
    <row r="34" spans="1:10" s="8" customFormat="1" ht="50.25" customHeight="1" x14ac:dyDescent="0.2">
      <c r="A34" s="15" t="s">
        <v>61</v>
      </c>
      <c r="B34" s="15" t="s">
        <v>110</v>
      </c>
      <c r="C34" s="15" t="s">
        <v>17</v>
      </c>
      <c r="D34" s="20" t="s">
        <v>62</v>
      </c>
      <c r="E34" s="21" t="s">
        <v>49</v>
      </c>
      <c r="F34" s="15" t="s">
        <v>18</v>
      </c>
      <c r="G34" s="22">
        <f>1500000-432021</f>
        <v>1067979</v>
      </c>
      <c r="H34" s="22">
        <v>0</v>
      </c>
      <c r="I34" s="22">
        <f>1500000-432021</f>
        <v>1067979</v>
      </c>
      <c r="J34" s="22" t="s">
        <v>19</v>
      </c>
    </row>
    <row r="35" spans="1:10" ht="54" customHeight="1" x14ac:dyDescent="0.2">
      <c r="A35" s="15" t="s">
        <v>61</v>
      </c>
      <c r="B35" s="15" t="s">
        <v>110</v>
      </c>
      <c r="C35" s="15" t="s">
        <v>17</v>
      </c>
      <c r="D35" s="20" t="s">
        <v>62</v>
      </c>
      <c r="E35" s="21" t="s">
        <v>48</v>
      </c>
      <c r="F35" s="15" t="s">
        <v>18</v>
      </c>
      <c r="G35" s="22">
        <f>1500000-556965</f>
        <v>943035</v>
      </c>
      <c r="H35" s="22">
        <v>0</v>
      </c>
      <c r="I35" s="22">
        <f>1500000-556965</f>
        <v>943035</v>
      </c>
      <c r="J35" s="22" t="s">
        <v>19</v>
      </c>
    </row>
    <row r="36" spans="1:10" s="10" customFormat="1" ht="48" customHeight="1" x14ac:dyDescent="0.2">
      <c r="A36" s="15" t="s">
        <v>61</v>
      </c>
      <c r="B36" s="15" t="s">
        <v>110</v>
      </c>
      <c r="C36" s="15" t="s">
        <v>17</v>
      </c>
      <c r="D36" s="20" t="s">
        <v>62</v>
      </c>
      <c r="E36" s="21" t="s">
        <v>82</v>
      </c>
      <c r="F36" s="15" t="s">
        <v>18</v>
      </c>
      <c r="G36" s="22">
        <f>2000000+6859840</f>
        <v>8859840</v>
      </c>
      <c r="H36" s="22">
        <v>0</v>
      </c>
      <c r="I36" s="22">
        <f>2000000+6859840</f>
        <v>8859840</v>
      </c>
      <c r="J36" s="22" t="s">
        <v>19</v>
      </c>
    </row>
    <row r="37" spans="1:10" ht="21" customHeight="1" x14ac:dyDescent="0.2">
      <c r="A37" s="16" t="s">
        <v>111</v>
      </c>
      <c r="B37" s="16" t="s">
        <v>14</v>
      </c>
      <c r="C37" s="16" t="s">
        <v>14</v>
      </c>
      <c r="D37" s="17" t="s">
        <v>112</v>
      </c>
      <c r="E37" s="18"/>
      <c r="F37" s="16" t="s">
        <v>14</v>
      </c>
      <c r="G37" s="19">
        <v>97995</v>
      </c>
      <c r="H37" s="19">
        <v>0</v>
      </c>
      <c r="I37" s="19">
        <v>97995</v>
      </c>
      <c r="J37" s="19" t="s">
        <v>126</v>
      </c>
    </row>
    <row r="38" spans="1:10" ht="21" customHeight="1" x14ac:dyDescent="0.2">
      <c r="A38" s="16" t="s">
        <v>113</v>
      </c>
      <c r="B38" s="16" t="s">
        <v>14</v>
      </c>
      <c r="C38" s="16" t="s">
        <v>14</v>
      </c>
      <c r="D38" s="17" t="s">
        <v>112</v>
      </c>
      <c r="E38" s="18"/>
      <c r="F38" s="16" t="s">
        <v>14</v>
      </c>
      <c r="G38" s="19">
        <v>97995</v>
      </c>
      <c r="H38" s="19">
        <v>0</v>
      </c>
      <c r="I38" s="19">
        <v>97995</v>
      </c>
      <c r="J38" s="19" t="s">
        <v>126</v>
      </c>
    </row>
    <row r="39" spans="1:10" ht="33" customHeight="1" x14ac:dyDescent="0.2">
      <c r="A39" s="15" t="s">
        <v>114</v>
      </c>
      <c r="B39" s="15" t="s">
        <v>75</v>
      </c>
      <c r="C39" s="15" t="s">
        <v>57</v>
      </c>
      <c r="D39" s="20" t="s">
        <v>76</v>
      </c>
      <c r="E39" s="21" t="s">
        <v>115</v>
      </c>
      <c r="F39" s="15" t="s">
        <v>18</v>
      </c>
      <c r="G39" s="22">
        <v>97995</v>
      </c>
      <c r="H39" s="22">
        <v>0</v>
      </c>
      <c r="I39" s="22">
        <v>97995</v>
      </c>
      <c r="J39" s="22" t="s">
        <v>19</v>
      </c>
    </row>
    <row r="40" spans="1:10" ht="23.25" customHeight="1" x14ac:dyDescent="0.2">
      <c r="A40" s="16" t="s">
        <v>116</v>
      </c>
      <c r="B40" s="16" t="s">
        <v>14</v>
      </c>
      <c r="C40" s="16" t="s">
        <v>14</v>
      </c>
      <c r="D40" s="17" t="s">
        <v>117</v>
      </c>
      <c r="E40" s="18"/>
      <c r="F40" s="16" t="s">
        <v>14</v>
      </c>
      <c r="G40" s="19">
        <f>G41</f>
        <v>165640</v>
      </c>
      <c r="H40" s="19">
        <v>0</v>
      </c>
      <c r="I40" s="19">
        <f>I41</f>
        <v>165640</v>
      </c>
      <c r="J40" s="19" t="s">
        <v>126</v>
      </c>
    </row>
    <row r="41" spans="1:10" ht="23.25" customHeight="1" x14ac:dyDescent="0.2">
      <c r="A41" s="16" t="s">
        <v>118</v>
      </c>
      <c r="B41" s="16" t="s">
        <v>14</v>
      </c>
      <c r="C41" s="16" t="s">
        <v>14</v>
      </c>
      <c r="D41" s="17" t="s">
        <v>117</v>
      </c>
      <c r="E41" s="18"/>
      <c r="F41" s="16" t="s">
        <v>14</v>
      </c>
      <c r="G41" s="19">
        <f>G42+G43</f>
        <v>165640</v>
      </c>
      <c r="H41" s="19">
        <v>0</v>
      </c>
      <c r="I41" s="19">
        <f>I42+I43</f>
        <v>165640</v>
      </c>
      <c r="J41" s="19" t="s">
        <v>126</v>
      </c>
    </row>
    <row r="42" spans="1:10" ht="23.25" customHeight="1" x14ac:dyDescent="0.2">
      <c r="A42" s="15" t="s">
        <v>67</v>
      </c>
      <c r="B42" s="15" t="s">
        <v>68</v>
      </c>
      <c r="C42" s="15" t="s">
        <v>69</v>
      </c>
      <c r="D42" s="20" t="s">
        <v>70</v>
      </c>
      <c r="E42" s="21" t="s">
        <v>119</v>
      </c>
      <c r="F42" s="15" t="s">
        <v>18</v>
      </c>
      <c r="G42" s="22">
        <v>30000</v>
      </c>
      <c r="H42" s="22">
        <v>0</v>
      </c>
      <c r="I42" s="22">
        <v>30000</v>
      </c>
      <c r="J42" s="22" t="s">
        <v>19</v>
      </c>
    </row>
    <row r="43" spans="1:10" ht="23.25" customHeight="1" x14ac:dyDescent="0.2">
      <c r="A43" s="15" t="s">
        <v>127</v>
      </c>
      <c r="B43" s="15" t="s">
        <v>128</v>
      </c>
      <c r="C43" s="15" t="s">
        <v>129</v>
      </c>
      <c r="D43" s="20" t="s">
        <v>130</v>
      </c>
      <c r="E43" s="21" t="s">
        <v>146</v>
      </c>
      <c r="F43" s="15" t="s">
        <v>18</v>
      </c>
      <c r="G43" s="22">
        <f>68395+67245</f>
        <v>135640</v>
      </c>
      <c r="H43" s="22">
        <v>0</v>
      </c>
      <c r="I43" s="22">
        <f>68395+67245</f>
        <v>135640</v>
      </c>
      <c r="J43" s="22" t="s">
        <v>19</v>
      </c>
    </row>
    <row r="44" spans="1:10" ht="27.75" customHeight="1" x14ac:dyDescent="0.2">
      <c r="A44" s="16" t="s">
        <v>13</v>
      </c>
      <c r="B44" s="16" t="s">
        <v>14</v>
      </c>
      <c r="C44" s="16" t="s">
        <v>14</v>
      </c>
      <c r="D44" s="17" t="s">
        <v>15</v>
      </c>
      <c r="E44" s="18"/>
      <c r="F44" s="16" t="s">
        <v>14</v>
      </c>
      <c r="G44" s="19">
        <f>G45</f>
        <v>28256452</v>
      </c>
      <c r="H44" s="19">
        <v>0</v>
      </c>
      <c r="I44" s="19">
        <f>I45</f>
        <v>28256452</v>
      </c>
      <c r="J44" s="19" t="s">
        <v>126</v>
      </c>
    </row>
    <row r="45" spans="1:10" ht="25.5" x14ac:dyDescent="0.2">
      <c r="A45" s="16" t="s">
        <v>16</v>
      </c>
      <c r="B45" s="16" t="s">
        <v>14</v>
      </c>
      <c r="C45" s="16" t="s">
        <v>14</v>
      </c>
      <c r="D45" s="17" t="s">
        <v>15</v>
      </c>
      <c r="E45" s="18"/>
      <c r="F45" s="16" t="s">
        <v>14</v>
      </c>
      <c r="G45" s="19">
        <f>SUM(G46:G51)</f>
        <v>28256452</v>
      </c>
      <c r="H45" s="19">
        <v>0</v>
      </c>
      <c r="I45" s="19">
        <f>SUM(I46:I51)</f>
        <v>28256452</v>
      </c>
      <c r="J45" s="19" t="s">
        <v>126</v>
      </c>
    </row>
    <row r="46" spans="1:10" ht="25.5" x14ac:dyDescent="0.2">
      <c r="A46" s="15" t="s">
        <v>120</v>
      </c>
      <c r="B46" s="15" t="s">
        <v>78</v>
      </c>
      <c r="C46" s="15" t="s">
        <v>36</v>
      </c>
      <c r="D46" s="20" t="s">
        <v>79</v>
      </c>
      <c r="E46" s="21" t="s">
        <v>64</v>
      </c>
      <c r="F46" s="15" t="s">
        <v>18</v>
      </c>
      <c r="G46" s="22">
        <v>79985</v>
      </c>
      <c r="H46" s="22">
        <v>0</v>
      </c>
      <c r="I46" s="22">
        <v>79985</v>
      </c>
      <c r="J46" s="22" t="s">
        <v>19</v>
      </c>
    </row>
    <row r="47" spans="1:10" s="7" customFormat="1" ht="27" customHeight="1" x14ac:dyDescent="0.3">
      <c r="A47" s="15" t="s">
        <v>121</v>
      </c>
      <c r="B47" s="15" t="s">
        <v>35</v>
      </c>
      <c r="C47" s="15" t="s">
        <v>36</v>
      </c>
      <c r="D47" s="20" t="s">
        <v>37</v>
      </c>
      <c r="E47" s="21" t="s">
        <v>47</v>
      </c>
      <c r="F47" s="15" t="s">
        <v>18</v>
      </c>
      <c r="G47" s="22">
        <f>235000+810000</f>
        <v>1045000</v>
      </c>
      <c r="H47" s="22">
        <v>0</v>
      </c>
      <c r="I47" s="22">
        <v>1045000</v>
      </c>
      <c r="J47" s="22" t="s">
        <v>19</v>
      </c>
    </row>
    <row r="48" spans="1:10" x14ac:dyDescent="0.2">
      <c r="A48" s="15" t="s">
        <v>121</v>
      </c>
      <c r="B48" s="15" t="s">
        <v>35</v>
      </c>
      <c r="C48" s="15" t="s">
        <v>36</v>
      </c>
      <c r="D48" s="20" t="s">
        <v>37</v>
      </c>
      <c r="E48" s="21" t="s">
        <v>46</v>
      </c>
      <c r="F48" s="15" t="s">
        <v>18</v>
      </c>
      <c r="G48" s="22">
        <f>692007-45540</f>
        <v>646467</v>
      </c>
      <c r="H48" s="22">
        <v>0</v>
      </c>
      <c r="I48" s="22">
        <f>692007-45540</f>
        <v>646467</v>
      </c>
      <c r="J48" s="22" t="s">
        <v>19</v>
      </c>
    </row>
    <row r="49" spans="1:11" x14ac:dyDescent="0.2">
      <c r="A49" s="15" t="s">
        <v>121</v>
      </c>
      <c r="B49" s="15" t="s">
        <v>35</v>
      </c>
      <c r="C49" s="15" t="s">
        <v>36</v>
      </c>
      <c r="D49" s="20" t="s">
        <v>37</v>
      </c>
      <c r="E49" s="21" t="s">
        <v>122</v>
      </c>
      <c r="F49" s="15" t="s">
        <v>18</v>
      </c>
      <c r="G49" s="22">
        <v>250000</v>
      </c>
      <c r="H49" s="22">
        <v>0</v>
      </c>
      <c r="I49" s="22">
        <v>250000</v>
      </c>
      <c r="J49" s="22" t="s">
        <v>19</v>
      </c>
    </row>
    <row r="50" spans="1:11" x14ac:dyDescent="0.2">
      <c r="A50" s="15" t="s">
        <v>121</v>
      </c>
      <c r="B50" s="15" t="s">
        <v>35</v>
      </c>
      <c r="C50" s="15" t="s">
        <v>36</v>
      </c>
      <c r="D50" s="20" t="s">
        <v>37</v>
      </c>
      <c r="E50" s="21" t="s">
        <v>77</v>
      </c>
      <c r="F50" s="15" t="s">
        <v>18</v>
      </c>
      <c r="G50" s="22">
        <v>35000</v>
      </c>
      <c r="H50" s="22">
        <v>0</v>
      </c>
      <c r="I50" s="22">
        <v>35000</v>
      </c>
      <c r="J50" s="22" t="s">
        <v>19</v>
      </c>
    </row>
    <row r="51" spans="1:11" ht="19.5" customHeight="1" x14ac:dyDescent="0.2">
      <c r="A51" s="15" t="s">
        <v>123</v>
      </c>
      <c r="B51" s="15" t="s">
        <v>124</v>
      </c>
      <c r="C51" s="15" t="s">
        <v>32</v>
      </c>
      <c r="D51" s="20" t="s">
        <v>33</v>
      </c>
      <c r="E51" s="21" t="s">
        <v>34</v>
      </c>
      <c r="F51" s="15" t="s">
        <v>18</v>
      </c>
      <c r="G51" s="22">
        <f>30000000-3800000</f>
        <v>26200000</v>
      </c>
      <c r="H51" s="22">
        <v>0</v>
      </c>
      <c r="I51" s="22">
        <f>30000000-3800000</f>
        <v>26200000</v>
      </c>
      <c r="J51" s="22" t="s">
        <v>19</v>
      </c>
    </row>
    <row r="52" spans="1:11" ht="18" customHeight="1" x14ac:dyDescent="0.2">
      <c r="A52" s="16" t="s">
        <v>71</v>
      </c>
      <c r="B52" s="16" t="s">
        <v>14</v>
      </c>
      <c r="C52" s="16" t="s">
        <v>14</v>
      </c>
      <c r="D52" s="17" t="s">
        <v>72</v>
      </c>
      <c r="E52" s="18"/>
      <c r="F52" s="16" t="s">
        <v>14</v>
      </c>
      <c r="G52" s="19">
        <v>440000</v>
      </c>
      <c r="H52" s="19">
        <v>0</v>
      </c>
      <c r="I52" s="19">
        <v>440000</v>
      </c>
      <c r="J52" s="19" t="s">
        <v>126</v>
      </c>
    </row>
    <row r="53" spans="1:11" ht="18" customHeight="1" x14ac:dyDescent="0.2">
      <c r="A53" s="16" t="s">
        <v>73</v>
      </c>
      <c r="B53" s="16" t="s">
        <v>14</v>
      </c>
      <c r="C53" s="16" t="s">
        <v>14</v>
      </c>
      <c r="D53" s="17" t="s">
        <v>72</v>
      </c>
      <c r="E53" s="18"/>
      <c r="F53" s="16" t="s">
        <v>14</v>
      </c>
      <c r="G53" s="19">
        <v>440000</v>
      </c>
      <c r="H53" s="19">
        <v>0</v>
      </c>
      <c r="I53" s="19">
        <v>440000</v>
      </c>
      <c r="J53" s="19" t="s">
        <v>126</v>
      </c>
    </row>
    <row r="54" spans="1:11" ht="25.5" x14ac:dyDescent="0.2">
      <c r="A54" s="15" t="s">
        <v>74</v>
      </c>
      <c r="B54" s="15" t="s">
        <v>75</v>
      </c>
      <c r="C54" s="15" t="s">
        <v>57</v>
      </c>
      <c r="D54" s="20" t="s">
        <v>76</v>
      </c>
      <c r="E54" s="21" t="s">
        <v>125</v>
      </c>
      <c r="F54" s="15" t="s">
        <v>18</v>
      </c>
      <c r="G54" s="22">
        <v>440000</v>
      </c>
      <c r="H54" s="22">
        <v>0</v>
      </c>
      <c r="I54" s="22">
        <v>440000</v>
      </c>
      <c r="J54" s="22" t="s">
        <v>19</v>
      </c>
    </row>
    <row r="55" spans="1:11" x14ac:dyDescent="0.2">
      <c r="A55" s="23" t="s">
        <v>21</v>
      </c>
      <c r="B55" s="23" t="s">
        <v>21</v>
      </c>
      <c r="C55" s="23" t="s">
        <v>21</v>
      </c>
      <c r="D55" s="23" t="s">
        <v>20</v>
      </c>
      <c r="E55" s="23" t="s">
        <v>21</v>
      </c>
      <c r="F55" s="23" t="s">
        <v>21</v>
      </c>
      <c r="G55" s="24">
        <f>G52+G44+G40+G37+G23+G11</f>
        <v>70250270</v>
      </c>
      <c r="H55" s="24">
        <v>0</v>
      </c>
      <c r="I55" s="24">
        <f>I52+I44+I40+I37+I23+I11</f>
        <v>70250270</v>
      </c>
      <c r="J55" s="24" t="s">
        <v>21</v>
      </c>
    </row>
    <row r="57" spans="1:11" s="11" customFormat="1" ht="48" customHeight="1" x14ac:dyDescent="0.3">
      <c r="B57" s="12"/>
      <c r="C57" s="12"/>
      <c r="D57" s="7" t="s">
        <v>133</v>
      </c>
      <c r="E57" s="14"/>
      <c r="F57" s="25"/>
      <c r="G57" s="7" t="s">
        <v>134</v>
      </c>
      <c r="H57" s="12"/>
      <c r="K57" s="13"/>
    </row>
    <row r="58" spans="1:11" x14ac:dyDescent="0.2">
      <c r="G58" s="10"/>
    </row>
    <row r="60" spans="1:11" x14ac:dyDescent="0.2">
      <c r="G60" s="26"/>
    </row>
  </sheetData>
  <mergeCells count="3">
    <mergeCell ref="A4:J4"/>
    <mergeCell ref="A5:J5"/>
    <mergeCell ref="A6:J6"/>
  </mergeCells>
  <phoneticPr fontId="8" type="noConversion"/>
  <pageMargins left="0.78740157480314965" right="0.78740157480314965" top="1.1811023622047245" bottom="0.59055118110236227" header="0" footer="0"/>
  <pageSetup paperSize="9" scale="50" fitToHeight="3" orientation="landscape" r:id="rId1"/>
  <headerFooter>
    <firstHeader>&amp;Rпродовження додатку 5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2024-12-08T08:32:52Z</cp:lastPrinted>
  <dcterms:created xsi:type="dcterms:W3CDTF">2023-12-01T11:20:54Z</dcterms:created>
  <dcterms:modified xsi:type="dcterms:W3CDTF">2024-12-12T09:09:13Z</dcterms:modified>
</cp:coreProperties>
</file>